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aymond Lee\OneDrive\文档\CloudDrive\MetaQuotes\Terminal\Common\Files\QFFC Upload\"/>
    </mc:Choice>
  </mc:AlternateContent>
  <xr:revisionPtr revIDLastSave="0" documentId="13_ncr:1_{CC6479BC-B205-46B2-BBC8-D1D3920BAE34}" xr6:coauthVersionLast="47" xr6:coauthVersionMax="47" xr10:uidLastSave="{00000000-0000-0000-0000-000000000000}"/>
  <bookViews>
    <workbookView xWindow="-110" yWindow="-110" windowWidth="20700" windowHeight="11020" tabRatio="821" xr2:uid="{00000000-000D-0000-FFFF-FFFF00000000}"/>
  </bookViews>
  <sheets>
    <sheet name="PF_DAILY(Sorted)" sheetId="1" r:id="rId1"/>
    <sheet name="日统计(CHN)" sheetId="4" r:id="rId2"/>
    <sheet name="日统计(ENG)" sheetId="5" r:id="rId3"/>
    <sheet name="F2_排行榜(ENG)" sheetId="2" r:id="rId4"/>
    <sheet name="F3_Top3" sheetId="7" r:id="rId5"/>
    <sheet name="F4_排行榜(CHN)" sheetId="3" r:id="rId6"/>
    <sheet name="FILENAMES" sheetId="8" r:id="rId7"/>
  </sheets>
  <definedNames>
    <definedName name="_xlnm._FilterDatabase" localSheetId="0" hidden="1">'PF_DAILY(Sorted)'!$A$1:$U$101</definedName>
    <definedName name="_xlnm.Print_Area" localSheetId="3">'F2_排行榜(ENG)'!$A$2:$D$136</definedName>
    <definedName name="_xlnm.Print_Area" localSheetId="5">'F4_排行榜(CHN)'!$A$2:$D$136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8" l="1"/>
  <c r="A1" i="8"/>
  <c r="C85" i="4" l="1"/>
  <c r="B82" i="5"/>
  <c r="J65" i="4"/>
  <c r="M64" i="3"/>
  <c r="K55" i="5"/>
  <c r="H47" i="5"/>
  <c r="M77" i="5"/>
  <c r="L74" i="5"/>
  <c r="K71" i="5"/>
  <c r="K72" i="3"/>
  <c r="L63" i="4"/>
  <c r="D53" i="5"/>
  <c r="K82" i="5"/>
  <c r="J79" i="5"/>
  <c r="J80" i="3"/>
  <c r="H73" i="5"/>
  <c r="G70" i="5"/>
  <c r="L66" i="5"/>
  <c r="D50" i="5"/>
  <c r="L38" i="2"/>
  <c r="C81" i="5"/>
  <c r="C78" i="4"/>
  <c r="D79" i="3"/>
  <c r="C68" i="3"/>
  <c r="E63" i="3"/>
  <c r="D42" i="5"/>
  <c r="A13" i="5"/>
  <c r="M70" i="5"/>
  <c r="C71" i="3"/>
  <c r="C66" i="2"/>
  <c r="G61" i="3"/>
  <c r="A51" i="5"/>
  <c r="A36" i="5"/>
  <c r="D48" i="5"/>
  <c r="C46" i="2"/>
  <c r="C40" i="3"/>
  <c r="C23" i="5"/>
  <c r="D71" i="3"/>
  <c r="N55" i="3"/>
  <c r="G51" i="3"/>
  <c r="A41" i="5"/>
  <c r="C35" i="5"/>
  <c r="L24" i="2"/>
  <c r="H8" i="3"/>
  <c r="D58" i="2"/>
  <c r="L45" i="5"/>
  <c r="J39" i="5"/>
  <c r="L36" i="2"/>
  <c r="C20" i="2"/>
  <c r="C68" i="4"/>
  <c r="B65" i="4"/>
  <c r="H53" i="2"/>
  <c r="F47" i="3"/>
  <c r="G41" i="3"/>
  <c r="C30" i="3"/>
  <c r="D14" i="2"/>
  <c r="N64" i="2"/>
  <c r="M61" i="3"/>
  <c r="L58" i="2"/>
  <c r="K55" i="3"/>
  <c r="A47" i="4"/>
  <c r="C41" i="4"/>
  <c r="C7" i="3"/>
  <c r="H51" i="2"/>
  <c r="G48" i="3"/>
  <c r="F45" i="3"/>
  <c r="D38" i="5"/>
  <c r="G39" i="3"/>
  <c r="D30" i="5"/>
  <c r="C28" i="2"/>
  <c r="C22" i="3"/>
  <c r="C12" i="4"/>
  <c r="C49" i="3"/>
  <c r="C42" i="5"/>
  <c r="C39" i="4"/>
  <c r="D40" i="2"/>
  <c r="M29" i="3"/>
  <c r="K23" i="3"/>
  <c r="I17" i="3"/>
  <c r="G11" i="3"/>
  <c r="B47" i="5"/>
  <c r="G33" i="3"/>
  <c r="D23" i="4"/>
  <c r="C15" i="3"/>
  <c r="C5" i="4"/>
  <c r="M42" i="4"/>
  <c r="L39" i="4"/>
  <c r="L40" i="2"/>
  <c r="C33" i="4"/>
  <c r="M14" i="5"/>
  <c r="L12" i="2"/>
  <c r="J6" i="3"/>
  <c r="M21" i="3"/>
  <c r="K15" i="3"/>
  <c r="I9" i="3"/>
  <c r="L37" i="3"/>
  <c r="K34" i="3"/>
  <c r="J31" i="2"/>
  <c r="I28" i="3"/>
  <c r="H25" i="2"/>
  <c r="G22" i="3"/>
  <c r="F19" i="3"/>
  <c r="E16" i="3"/>
  <c r="G13" i="3"/>
  <c r="C10" i="2"/>
  <c r="A3" i="5"/>
  <c r="A33" i="5"/>
  <c r="C34" i="3"/>
  <c r="C27" i="5"/>
  <c r="C24" i="4"/>
  <c r="D25" i="3"/>
  <c r="M5" i="5"/>
  <c r="L2" i="5"/>
  <c r="D36" i="2"/>
  <c r="M16" i="5"/>
  <c r="L13" i="5"/>
  <c r="L14" i="2"/>
  <c r="J7" i="5"/>
  <c r="J8" i="3"/>
  <c r="N31" i="3"/>
  <c r="L24" i="5"/>
  <c r="K21" i="5"/>
  <c r="K22" i="3"/>
  <c r="I15" i="5"/>
  <c r="I16" i="3"/>
  <c r="H13" i="2"/>
  <c r="F6" i="5"/>
  <c r="F7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N130" i="3"/>
  <c r="M130" i="3"/>
  <c r="L130" i="3"/>
  <c r="K130" i="3"/>
  <c r="J130" i="3"/>
  <c r="I130" i="3"/>
  <c r="H130" i="3"/>
  <c r="G130" i="3"/>
  <c r="F130" i="3"/>
  <c r="E130" i="3"/>
  <c r="D130" i="3"/>
  <c r="C130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N116" i="3"/>
  <c r="M116" i="3"/>
  <c r="L116" i="3"/>
  <c r="K116" i="3"/>
  <c r="J116" i="3"/>
  <c r="I116" i="3"/>
  <c r="H116" i="3"/>
  <c r="G116" i="3"/>
  <c r="F116" i="3"/>
  <c r="E116" i="3"/>
  <c r="D116" i="3"/>
  <c r="C116" i="3"/>
  <c r="N115" i="3"/>
  <c r="M115" i="3"/>
  <c r="L115" i="3"/>
  <c r="K115" i="3"/>
  <c r="J115" i="3"/>
  <c r="I115" i="3"/>
  <c r="H115" i="3"/>
  <c r="G115" i="3"/>
  <c r="F115" i="3"/>
  <c r="E115" i="3"/>
  <c r="D115" i="3"/>
  <c r="C115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N99" i="3"/>
  <c r="M99" i="3"/>
  <c r="L99" i="3"/>
  <c r="K99" i="3"/>
  <c r="J99" i="3"/>
  <c r="I99" i="3"/>
  <c r="H99" i="3"/>
  <c r="G99" i="3"/>
  <c r="F99" i="3"/>
  <c r="E99" i="3"/>
  <c r="D99" i="3"/>
  <c r="C99" i="3"/>
  <c r="N98" i="3"/>
  <c r="M98" i="3"/>
  <c r="L98" i="3"/>
  <c r="K98" i="3"/>
  <c r="J98" i="3"/>
  <c r="I98" i="3"/>
  <c r="H98" i="3"/>
  <c r="G98" i="3"/>
  <c r="F98" i="3"/>
  <c r="E98" i="3"/>
  <c r="D98" i="3"/>
  <c r="C98" i="3"/>
  <c r="N97" i="3"/>
  <c r="M97" i="3"/>
  <c r="L97" i="3"/>
  <c r="K97" i="3"/>
  <c r="J97" i="3"/>
  <c r="I97" i="3"/>
  <c r="H97" i="3"/>
  <c r="G97" i="3"/>
  <c r="F97" i="3"/>
  <c r="E97" i="3"/>
  <c r="D97" i="3"/>
  <c r="C97" i="3"/>
  <c r="N96" i="3"/>
  <c r="M96" i="3"/>
  <c r="L96" i="3"/>
  <c r="K96" i="3"/>
  <c r="J96" i="3"/>
  <c r="I96" i="3"/>
  <c r="H96" i="3"/>
  <c r="G96" i="3"/>
  <c r="F96" i="3"/>
  <c r="E96" i="3"/>
  <c r="D96" i="3"/>
  <c r="C96" i="3"/>
  <c r="N95" i="3"/>
  <c r="M95" i="3"/>
  <c r="L95" i="3"/>
  <c r="K95" i="3"/>
  <c r="J95" i="3"/>
  <c r="I95" i="3"/>
  <c r="H95" i="3"/>
  <c r="G95" i="3"/>
  <c r="F95" i="3"/>
  <c r="E95" i="3"/>
  <c r="D95" i="3"/>
  <c r="C95" i="3"/>
  <c r="N94" i="3"/>
  <c r="M94" i="3"/>
  <c r="L94" i="3"/>
  <c r="K94" i="3"/>
  <c r="J94" i="3"/>
  <c r="I94" i="3"/>
  <c r="H94" i="3"/>
  <c r="G94" i="3"/>
  <c r="F94" i="3"/>
  <c r="E94" i="3"/>
  <c r="D94" i="3"/>
  <c r="C94" i="3"/>
  <c r="N93" i="3"/>
  <c r="M93" i="3"/>
  <c r="L93" i="3"/>
  <c r="K93" i="3"/>
  <c r="J93" i="3"/>
  <c r="I93" i="3"/>
  <c r="H93" i="3"/>
  <c r="G93" i="3"/>
  <c r="F93" i="3"/>
  <c r="E93" i="3"/>
  <c r="D93" i="3"/>
  <c r="C93" i="3"/>
  <c r="N92" i="3"/>
  <c r="M92" i="3"/>
  <c r="L92" i="3"/>
  <c r="K92" i="3"/>
  <c r="J92" i="3"/>
  <c r="I92" i="3"/>
  <c r="H92" i="3"/>
  <c r="G92" i="3"/>
  <c r="F92" i="3"/>
  <c r="E92" i="3"/>
  <c r="D92" i="3"/>
  <c r="C92" i="3"/>
  <c r="N91" i="3"/>
  <c r="M91" i="3"/>
  <c r="L91" i="3"/>
  <c r="K91" i="3"/>
  <c r="J91" i="3"/>
  <c r="I91" i="3"/>
  <c r="H91" i="3"/>
  <c r="G91" i="3"/>
  <c r="F91" i="3"/>
  <c r="E91" i="3"/>
  <c r="D91" i="3"/>
  <c r="C91" i="3"/>
  <c r="N90" i="3"/>
  <c r="M90" i="3"/>
  <c r="L90" i="3"/>
  <c r="K90" i="3"/>
  <c r="J90" i="3"/>
  <c r="I90" i="3"/>
  <c r="H90" i="3"/>
  <c r="G90" i="3"/>
  <c r="F90" i="3"/>
  <c r="E90" i="3"/>
  <c r="D90" i="3"/>
  <c r="C90" i="3"/>
  <c r="N89" i="3"/>
  <c r="M89" i="3"/>
  <c r="L89" i="3"/>
  <c r="K89" i="3"/>
  <c r="J89" i="3"/>
  <c r="I89" i="3"/>
  <c r="H89" i="3"/>
  <c r="G89" i="3"/>
  <c r="F89" i="3"/>
  <c r="E89" i="3"/>
  <c r="D89" i="3"/>
  <c r="C89" i="3"/>
  <c r="N88" i="3"/>
  <c r="M88" i="3"/>
  <c r="L88" i="3"/>
  <c r="K88" i="3"/>
  <c r="J88" i="3"/>
  <c r="I88" i="3"/>
  <c r="H88" i="3"/>
  <c r="G88" i="3"/>
  <c r="F88" i="3"/>
  <c r="E88" i="3"/>
  <c r="D88" i="3"/>
  <c r="C88" i="3"/>
  <c r="N87" i="3"/>
  <c r="M87" i="3"/>
  <c r="L87" i="3"/>
  <c r="K87" i="3"/>
  <c r="J87" i="3"/>
  <c r="I87" i="3"/>
  <c r="H87" i="3"/>
  <c r="G87" i="3"/>
  <c r="F87" i="3"/>
  <c r="E87" i="3"/>
  <c r="D87" i="3"/>
  <c r="C87" i="3"/>
  <c r="N86" i="3"/>
  <c r="M86" i="3"/>
  <c r="K86" i="3"/>
  <c r="J86" i="3"/>
  <c r="I86" i="3"/>
  <c r="H86" i="3"/>
  <c r="G86" i="3"/>
  <c r="F86" i="3"/>
  <c r="E86" i="3"/>
  <c r="C86" i="3"/>
  <c r="N85" i="3"/>
  <c r="M85" i="3"/>
  <c r="L85" i="3"/>
  <c r="K85" i="3"/>
  <c r="J85" i="3"/>
  <c r="I85" i="3"/>
  <c r="H85" i="3"/>
  <c r="G85" i="3"/>
  <c r="F85" i="3"/>
  <c r="E85" i="3"/>
  <c r="D85" i="3"/>
  <c r="C85" i="3"/>
  <c r="N84" i="3"/>
  <c r="M84" i="3"/>
  <c r="L84" i="3"/>
  <c r="K84" i="3"/>
  <c r="J84" i="3"/>
  <c r="I84" i="3"/>
  <c r="H84" i="3"/>
  <c r="G84" i="3"/>
  <c r="F84" i="3"/>
  <c r="E84" i="3"/>
  <c r="D84" i="3"/>
  <c r="C84" i="3"/>
  <c r="N83" i="3"/>
  <c r="M83" i="3"/>
  <c r="L83" i="3"/>
  <c r="J83" i="3"/>
  <c r="I83" i="3"/>
  <c r="H83" i="3"/>
  <c r="G83" i="3"/>
  <c r="F83" i="3"/>
  <c r="E83" i="3"/>
  <c r="D83" i="3"/>
  <c r="C83" i="3"/>
  <c r="N82" i="3"/>
  <c r="M82" i="3"/>
  <c r="L82" i="3"/>
  <c r="K82" i="3"/>
  <c r="J82" i="3"/>
  <c r="I82" i="3"/>
  <c r="H82" i="3"/>
  <c r="G82" i="3"/>
  <c r="F82" i="3"/>
  <c r="E82" i="3"/>
  <c r="D82" i="3"/>
  <c r="C82" i="3"/>
  <c r="M81" i="3"/>
  <c r="L81" i="3"/>
  <c r="K81" i="3"/>
  <c r="J81" i="3"/>
  <c r="I81" i="3"/>
  <c r="H81" i="3"/>
  <c r="G81" i="3"/>
  <c r="F81" i="3"/>
  <c r="E81" i="3"/>
  <c r="D81" i="3"/>
  <c r="C81" i="3"/>
  <c r="N80" i="3"/>
  <c r="M80" i="3"/>
  <c r="L80" i="3"/>
  <c r="K80" i="3"/>
  <c r="I80" i="3"/>
  <c r="H80" i="3"/>
  <c r="G80" i="3"/>
  <c r="F80" i="3"/>
  <c r="E80" i="3"/>
  <c r="D80" i="3"/>
  <c r="C80" i="3"/>
  <c r="N79" i="3"/>
  <c r="M79" i="3"/>
  <c r="L79" i="3"/>
  <c r="K79" i="3"/>
  <c r="J79" i="3"/>
  <c r="I79" i="3"/>
  <c r="H79" i="3"/>
  <c r="G79" i="3"/>
  <c r="F79" i="3"/>
  <c r="E79" i="3"/>
  <c r="C79" i="3"/>
  <c r="N78" i="3"/>
  <c r="L78" i="3"/>
  <c r="K78" i="3"/>
  <c r="J78" i="3"/>
  <c r="I78" i="3"/>
  <c r="H78" i="3"/>
  <c r="G78" i="3"/>
  <c r="F78" i="3"/>
  <c r="E78" i="3"/>
  <c r="D78" i="3"/>
  <c r="C78" i="3"/>
  <c r="N77" i="3"/>
  <c r="M77" i="3"/>
  <c r="L77" i="3"/>
  <c r="K77" i="3"/>
  <c r="J77" i="3"/>
  <c r="H77" i="3"/>
  <c r="G77" i="3"/>
  <c r="F77" i="3"/>
  <c r="E77" i="3"/>
  <c r="D77" i="3"/>
  <c r="C77" i="3"/>
  <c r="N76" i="3"/>
  <c r="M76" i="3"/>
  <c r="L76" i="3"/>
  <c r="K76" i="3"/>
  <c r="J76" i="3"/>
  <c r="I76" i="3"/>
  <c r="H76" i="3"/>
  <c r="G76" i="3"/>
  <c r="F76" i="3"/>
  <c r="E76" i="3"/>
  <c r="D76" i="3"/>
  <c r="C76" i="3"/>
  <c r="N75" i="3"/>
  <c r="M75" i="3"/>
  <c r="K75" i="3"/>
  <c r="J75" i="3"/>
  <c r="I75" i="3"/>
  <c r="H75" i="3"/>
  <c r="G75" i="3"/>
  <c r="F75" i="3"/>
  <c r="E75" i="3"/>
  <c r="D75" i="3"/>
  <c r="C75" i="3"/>
  <c r="N74" i="3"/>
  <c r="M74" i="3"/>
  <c r="L74" i="3"/>
  <c r="K74" i="3"/>
  <c r="J74" i="3"/>
  <c r="I74" i="3"/>
  <c r="G74" i="3"/>
  <c r="F74" i="3"/>
  <c r="E74" i="3"/>
  <c r="D74" i="3"/>
  <c r="C74" i="3"/>
  <c r="N73" i="3"/>
  <c r="M73" i="3"/>
  <c r="L73" i="3"/>
  <c r="K73" i="3"/>
  <c r="J73" i="3"/>
  <c r="I73" i="3"/>
  <c r="H73" i="3"/>
  <c r="G73" i="3"/>
  <c r="F73" i="3"/>
  <c r="E73" i="3"/>
  <c r="D73" i="3"/>
  <c r="C73" i="3"/>
  <c r="N72" i="3"/>
  <c r="M72" i="3"/>
  <c r="L72" i="3"/>
  <c r="J72" i="3"/>
  <c r="I72" i="3"/>
  <c r="H72" i="3"/>
  <c r="G72" i="3"/>
  <c r="F72" i="3"/>
  <c r="E72" i="3"/>
  <c r="D72" i="3"/>
  <c r="C72" i="3"/>
  <c r="N71" i="3"/>
  <c r="M71" i="3"/>
  <c r="L71" i="3"/>
  <c r="K71" i="3"/>
  <c r="J71" i="3"/>
  <c r="I71" i="3"/>
  <c r="H71" i="3"/>
  <c r="G71" i="3"/>
  <c r="F71" i="3"/>
  <c r="E71" i="3"/>
  <c r="N70" i="3"/>
  <c r="L70" i="3"/>
  <c r="K70" i="3"/>
  <c r="J70" i="3"/>
  <c r="I70" i="3"/>
  <c r="H70" i="3"/>
  <c r="G70" i="3"/>
  <c r="F70" i="3"/>
  <c r="E70" i="3"/>
  <c r="D70" i="3"/>
  <c r="C70" i="3"/>
  <c r="N69" i="3"/>
  <c r="M69" i="3"/>
  <c r="L69" i="3"/>
  <c r="J69" i="3"/>
  <c r="I69" i="3"/>
  <c r="H69" i="3"/>
  <c r="G69" i="3"/>
  <c r="F69" i="3"/>
  <c r="E69" i="3"/>
  <c r="C69" i="3"/>
  <c r="N68" i="3"/>
  <c r="M68" i="3"/>
  <c r="L68" i="3"/>
  <c r="K68" i="3"/>
  <c r="J68" i="3"/>
  <c r="I68" i="3"/>
  <c r="H68" i="3"/>
  <c r="G68" i="3"/>
  <c r="F68" i="3"/>
  <c r="E68" i="3"/>
  <c r="D68" i="3"/>
  <c r="N67" i="3"/>
  <c r="L67" i="3"/>
  <c r="K67" i="3"/>
  <c r="J67" i="3"/>
  <c r="I67" i="3"/>
  <c r="H67" i="3"/>
  <c r="G67" i="3"/>
  <c r="F67" i="3"/>
  <c r="E67" i="3"/>
  <c r="D67" i="3"/>
  <c r="C67" i="3"/>
  <c r="N66" i="3"/>
  <c r="M66" i="3"/>
  <c r="L66" i="3"/>
  <c r="K66" i="3"/>
  <c r="J66" i="3"/>
  <c r="I66" i="3"/>
  <c r="H66" i="3"/>
  <c r="G66" i="3"/>
  <c r="F66" i="3"/>
  <c r="E66" i="3"/>
  <c r="D66" i="3"/>
  <c r="C66" i="3"/>
  <c r="N65" i="3"/>
  <c r="M65" i="3"/>
  <c r="L65" i="3"/>
  <c r="K65" i="3"/>
  <c r="J65" i="3"/>
  <c r="I65" i="3"/>
  <c r="H65" i="3"/>
  <c r="G65" i="3"/>
  <c r="F65" i="3"/>
  <c r="E65" i="3"/>
  <c r="D65" i="3"/>
  <c r="C65" i="3"/>
  <c r="N64" i="3"/>
  <c r="L64" i="3"/>
  <c r="K64" i="3"/>
  <c r="J64" i="3"/>
  <c r="I64" i="3"/>
  <c r="H64" i="3"/>
  <c r="G64" i="3"/>
  <c r="F64" i="3"/>
  <c r="E64" i="3"/>
  <c r="D64" i="3"/>
  <c r="C64" i="3"/>
  <c r="N63" i="3"/>
  <c r="M63" i="3"/>
  <c r="L63" i="3"/>
  <c r="K63" i="3"/>
  <c r="J63" i="3"/>
  <c r="I63" i="3"/>
  <c r="H63" i="3"/>
  <c r="G63" i="3"/>
  <c r="F63" i="3"/>
  <c r="D63" i="3"/>
  <c r="C63" i="3"/>
  <c r="N62" i="3"/>
  <c r="M62" i="3"/>
  <c r="L62" i="3"/>
  <c r="K62" i="3"/>
  <c r="J62" i="3"/>
  <c r="I62" i="3"/>
  <c r="H62" i="3"/>
  <c r="G62" i="3"/>
  <c r="F62" i="3"/>
  <c r="E62" i="3"/>
  <c r="D62" i="3"/>
  <c r="C62" i="3"/>
  <c r="N61" i="3"/>
  <c r="L61" i="3"/>
  <c r="K61" i="3"/>
  <c r="J61" i="3"/>
  <c r="I61" i="3"/>
  <c r="H61" i="3"/>
  <c r="F61" i="3"/>
  <c r="E61" i="3"/>
  <c r="D61" i="3"/>
  <c r="C61" i="3"/>
  <c r="N60" i="3"/>
  <c r="M60" i="3"/>
  <c r="L60" i="3"/>
  <c r="K60" i="3"/>
  <c r="J60" i="3"/>
  <c r="I60" i="3"/>
  <c r="H60" i="3"/>
  <c r="G60" i="3"/>
  <c r="F60" i="3"/>
  <c r="E60" i="3"/>
  <c r="D60" i="3"/>
  <c r="C60" i="3"/>
  <c r="N59" i="3"/>
  <c r="M59" i="3"/>
  <c r="K59" i="3"/>
  <c r="J59" i="3"/>
  <c r="I59" i="3"/>
  <c r="H59" i="3"/>
  <c r="G59" i="3"/>
  <c r="F59" i="3"/>
  <c r="E59" i="3"/>
  <c r="D59" i="3"/>
  <c r="C59" i="3"/>
  <c r="N58" i="3"/>
  <c r="M58" i="3"/>
  <c r="K58" i="3"/>
  <c r="J58" i="3"/>
  <c r="I58" i="3"/>
  <c r="H58" i="3"/>
  <c r="G58" i="3"/>
  <c r="F58" i="3"/>
  <c r="E58" i="3"/>
  <c r="C58" i="3"/>
  <c r="N57" i="3"/>
  <c r="M57" i="3"/>
  <c r="L57" i="3"/>
  <c r="K57" i="3"/>
  <c r="J57" i="3"/>
  <c r="I57" i="3"/>
  <c r="H57" i="3"/>
  <c r="G57" i="3"/>
  <c r="F57" i="3"/>
  <c r="D57" i="3"/>
  <c r="C57" i="3"/>
  <c r="N56" i="3"/>
  <c r="M56" i="3"/>
  <c r="L56" i="3"/>
  <c r="K56" i="3"/>
  <c r="J56" i="3"/>
  <c r="I56" i="3"/>
  <c r="H56" i="3"/>
  <c r="G56" i="3"/>
  <c r="F56" i="3"/>
  <c r="E56" i="3"/>
  <c r="D56" i="3"/>
  <c r="C56" i="3"/>
  <c r="M55" i="3"/>
  <c r="L55" i="3"/>
  <c r="J55" i="3"/>
  <c r="I55" i="3"/>
  <c r="H55" i="3"/>
  <c r="G55" i="3"/>
  <c r="F55" i="3"/>
  <c r="E55" i="3"/>
  <c r="D55" i="3"/>
  <c r="C55" i="3"/>
  <c r="N54" i="3"/>
  <c r="M54" i="3"/>
  <c r="L54" i="3"/>
  <c r="K54" i="3"/>
  <c r="J54" i="3"/>
  <c r="I54" i="3"/>
  <c r="H54" i="3"/>
  <c r="G54" i="3"/>
  <c r="F54" i="3"/>
  <c r="D54" i="3"/>
  <c r="C54" i="3"/>
  <c r="N53" i="3"/>
  <c r="M53" i="3"/>
  <c r="L53" i="3"/>
  <c r="K53" i="3"/>
  <c r="J53" i="3"/>
  <c r="I53" i="3"/>
  <c r="G53" i="3"/>
  <c r="F53" i="3"/>
  <c r="E53" i="3"/>
  <c r="D53" i="3"/>
  <c r="C53" i="3"/>
  <c r="N52" i="3"/>
  <c r="M52" i="3"/>
  <c r="L52" i="3"/>
  <c r="K52" i="3"/>
  <c r="J52" i="3"/>
  <c r="I52" i="3"/>
  <c r="H52" i="3"/>
  <c r="G52" i="3"/>
  <c r="F52" i="3"/>
  <c r="D52" i="3"/>
  <c r="C52" i="3"/>
  <c r="N51" i="3"/>
  <c r="J51" i="3"/>
  <c r="N50" i="3"/>
  <c r="M50" i="3"/>
  <c r="L50" i="3"/>
  <c r="K50" i="3"/>
  <c r="J50" i="3"/>
  <c r="I50" i="3"/>
  <c r="H50" i="3"/>
  <c r="G50" i="3"/>
  <c r="F50" i="3"/>
  <c r="E50" i="3"/>
  <c r="D50" i="3"/>
  <c r="C50" i="3"/>
  <c r="N49" i="3"/>
  <c r="L49" i="3"/>
  <c r="K49" i="3"/>
  <c r="J49" i="3"/>
  <c r="I49" i="3"/>
  <c r="H49" i="3"/>
  <c r="G49" i="3"/>
  <c r="F49" i="3"/>
  <c r="E49" i="3"/>
  <c r="D49" i="3"/>
  <c r="N48" i="3"/>
  <c r="M48" i="3"/>
  <c r="L48" i="3"/>
  <c r="K48" i="3"/>
  <c r="J48" i="3"/>
  <c r="I48" i="3"/>
  <c r="H48" i="3"/>
  <c r="F48" i="3"/>
  <c r="E48" i="3"/>
  <c r="D48" i="3"/>
  <c r="C48" i="3"/>
  <c r="N47" i="3"/>
  <c r="M47" i="3"/>
  <c r="L47" i="3"/>
  <c r="K47" i="3"/>
  <c r="J47" i="3"/>
  <c r="I47" i="3"/>
  <c r="H47" i="3"/>
  <c r="G47" i="3"/>
  <c r="E47" i="3"/>
  <c r="D47" i="3"/>
  <c r="C47" i="3"/>
  <c r="N46" i="3"/>
  <c r="M46" i="3"/>
  <c r="L46" i="3"/>
  <c r="K46" i="3"/>
  <c r="J46" i="3"/>
  <c r="I46" i="3"/>
  <c r="H46" i="3"/>
  <c r="G46" i="3"/>
  <c r="F46" i="3"/>
  <c r="D46" i="3"/>
  <c r="C46" i="3"/>
  <c r="N45" i="3"/>
  <c r="M45" i="3"/>
  <c r="L45" i="3"/>
  <c r="K45" i="3"/>
  <c r="J45" i="3"/>
  <c r="I45" i="3"/>
  <c r="H45" i="3"/>
  <c r="G45" i="3"/>
  <c r="E45" i="3"/>
  <c r="D45" i="3"/>
  <c r="C45" i="3"/>
  <c r="N44" i="3"/>
  <c r="M44" i="3"/>
  <c r="L44" i="3"/>
  <c r="K44" i="3"/>
  <c r="J44" i="3"/>
  <c r="I44" i="3"/>
  <c r="H44" i="3"/>
  <c r="G44" i="3"/>
  <c r="F44" i="3"/>
  <c r="E44" i="3"/>
  <c r="D44" i="3"/>
  <c r="C44" i="3"/>
  <c r="N43" i="3"/>
  <c r="L43" i="3"/>
  <c r="J43" i="3"/>
  <c r="I43" i="3"/>
  <c r="H43" i="3"/>
  <c r="G43" i="3"/>
  <c r="F43" i="3"/>
  <c r="E43" i="3"/>
  <c r="D43" i="3"/>
  <c r="C43" i="3"/>
  <c r="N42" i="3"/>
  <c r="M42" i="3"/>
  <c r="L42" i="3"/>
  <c r="K42" i="3"/>
  <c r="J42" i="3"/>
  <c r="I42" i="3"/>
  <c r="H42" i="3"/>
  <c r="G42" i="3"/>
  <c r="F42" i="3"/>
  <c r="D42" i="3"/>
  <c r="C42" i="3"/>
  <c r="N41" i="3"/>
  <c r="J41" i="3"/>
  <c r="D41" i="3"/>
  <c r="C41" i="3"/>
  <c r="N40" i="3"/>
  <c r="M40" i="3"/>
  <c r="K40" i="3"/>
  <c r="J40" i="3"/>
  <c r="I40" i="3"/>
  <c r="H40" i="3"/>
  <c r="G40" i="3"/>
  <c r="F40" i="3"/>
  <c r="E40" i="3"/>
  <c r="N39" i="3"/>
  <c r="J39" i="3"/>
  <c r="D39" i="3"/>
  <c r="C39" i="3"/>
  <c r="N38" i="3"/>
  <c r="M38" i="3"/>
  <c r="K38" i="3"/>
  <c r="J38" i="3"/>
  <c r="I38" i="3"/>
  <c r="H38" i="3"/>
  <c r="G38" i="3"/>
  <c r="F38" i="3"/>
  <c r="E38" i="3"/>
  <c r="D38" i="3"/>
  <c r="C38" i="3"/>
  <c r="N37" i="3"/>
  <c r="M37" i="3"/>
  <c r="K37" i="3"/>
  <c r="J37" i="3"/>
  <c r="I37" i="3"/>
  <c r="H37" i="3"/>
  <c r="G37" i="3"/>
  <c r="F37" i="3"/>
  <c r="E37" i="3"/>
  <c r="D37" i="3"/>
  <c r="C37" i="3"/>
  <c r="N36" i="3"/>
  <c r="M36" i="3"/>
  <c r="K36" i="3"/>
  <c r="J36" i="3"/>
  <c r="I36" i="3"/>
  <c r="H36" i="3"/>
  <c r="G36" i="3"/>
  <c r="F36" i="3"/>
  <c r="E36" i="3"/>
  <c r="C36" i="3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J34" i="3"/>
  <c r="I34" i="3"/>
  <c r="H34" i="3"/>
  <c r="G34" i="3"/>
  <c r="F34" i="3"/>
  <c r="D34" i="3"/>
  <c r="N33" i="3"/>
  <c r="M33" i="3"/>
  <c r="L33" i="3"/>
  <c r="K33" i="3"/>
  <c r="J33" i="3"/>
  <c r="I33" i="3"/>
  <c r="H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N29" i="3"/>
  <c r="L29" i="3"/>
  <c r="K29" i="3"/>
  <c r="J29" i="3"/>
  <c r="I29" i="3"/>
  <c r="H29" i="3"/>
  <c r="G29" i="3"/>
  <c r="F29" i="3"/>
  <c r="E29" i="3"/>
  <c r="D29" i="3"/>
  <c r="C29" i="3"/>
  <c r="N28" i="3"/>
  <c r="L28" i="3"/>
  <c r="K28" i="3"/>
  <c r="J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K25" i="3"/>
  <c r="J25" i="3"/>
  <c r="I25" i="3"/>
  <c r="G25" i="3"/>
  <c r="F25" i="3"/>
  <c r="E25" i="3"/>
  <c r="C25" i="3"/>
  <c r="N24" i="3"/>
  <c r="M24" i="3"/>
  <c r="K24" i="3"/>
  <c r="J24" i="3"/>
  <c r="I24" i="3"/>
  <c r="H24" i="3"/>
  <c r="G24" i="3"/>
  <c r="F24" i="3"/>
  <c r="E24" i="3"/>
  <c r="D24" i="3"/>
  <c r="C24" i="3"/>
  <c r="N23" i="3"/>
  <c r="M23" i="3"/>
  <c r="L23" i="3"/>
  <c r="J23" i="3"/>
  <c r="I23" i="3"/>
  <c r="H23" i="3"/>
  <c r="G23" i="3"/>
  <c r="F23" i="3"/>
  <c r="E23" i="3"/>
  <c r="D23" i="3"/>
  <c r="C23" i="3"/>
  <c r="N22" i="3"/>
  <c r="M22" i="3"/>
  <c r="L22" i="3"/>
  <c r="J22" i="3"/>
  <c r="I22" i="3"/>
  <c r="H22" i="3"/>
  <c r="F22" i="3"/>
  <c r="E22" i="3"/>
  <c r="D22" i="3"/>
  <c r="N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L17" i="3"/>
  <c r="K17" i="3"/>
  <c r="J17" i="3"/>
  <c r="H17" i="3"/>
  <c r="G17" i="3"/>
  <c r="F17" i="3"/>
  <c r="E17" i="3"/>
  <c r="D17" i="3"/>
  <c r="C17" i="3"/>
  <c r="N16" i="3"/>
  <c r="M16" i="3"/>
  <c r="L16" i="3"/>
  <c r="K16" i="3"/>
  <c r="J16" i="3"/>
  <c r="H16" i="3"/>
  <c r="G16" i="3"/>
  <c r="F16" i="3"/>
  <c r="D16" i="3"/>
  <c r="C16" i="3"/>
  <c r="N15" i="3"/>
  <c r="M15" i="3"/>
  <c r="L15" i="3"/>
  <c r="J15" i="3"/>
  <c r="I15" i="3"/>
  <c r="H15" i="3"/>
  <c r="G15" i="3"/>
  <c r="F15" i="3"/>
  <c r="E15" i="3"/>
  <c r="D15" i="3"/>
  <c r="N14" i="3"/>
  <c r="M14" i="3"/>
  <c r="K14" i="3"/>
  <c r="J14" i="3"/>
  <c r="I14" i="3"/>
  <c r="H14" i="3"/>
  <c r="G14" i="3"/>
  <c r="F14" i="3"/>
  <c r="E14" i="3"/>
  <c r="C14" i="3"/>
  <c r="N13" i="3"/>
  <c r="J13" i="3"/>
  <c r="D13" i="3"/>
  <c r="C13" i="3"/>
  <c r="N12" i="3"/>
  <c r="M12" i="3"/>
  <c r="K12" i="3"/>
  <c r="J12" i="3"/>
  <c r="I12" i="3"/>
  <c r="H12" i="3"/>
  <c r="G12" i="3"/>
  <c r="F12" i="3"/>
  <c r="E12" i="3"/>
  <c r="D12" i="3"/>
  <c r="C12" i="3"/>
  <c r="N11" i="3"/>
  <c r="M11" i="3"/>
  <c r="L11" i="3"/>
  <c r="J11" i="3"/>
  <c r="I11" i="3"/>
  <c r="H11" i="3"/>
  <c r="F11" i="3"/>
  <c r="E11" i="3"/>
  <c r="D11" i="3"/>
  <c r="C11" i="3"/>
  <c r="N10" i="3"/>
  <c r="M10" i="3"/>
  <c r="L10" i="3"/>
  <c r="K10" i="3"/>
  <c r="J10" i="3"/>
  <c r="I10" i="3"/>
  <c r="H10" i="3"/>
  <c r="F10" i="3"/>
  <c r="E10" i="3"/>
  <c r="D10" i="3"/>
  <c r="C10" i="3"/>
  <c r="M9" i="3"/>
  <c r="L9" i="3"/>
  <c r="K9" i="3"/>
  <c r="J9" i="3"/>
  <c r="H9" i="3"/>
  <c r="G9" i="3"/>
  <c r="F9" i="3"/>
  <c r="E9" i="3"/>
  <c r="D9" i="3"/>
  <c r="C9" i="3"/>
  <c r="N8" i="3"/>
  <c r="M8" i="3"/>
  <c r="L8" i="3"/>
  <c r="K8" i="3"/>
  <c r="I8" i="3"/>
  <c r="G8" i="3"/>
  <c r="F8" i="3"/>
  <c r="E8" i="3"/>
  <c r="D8" i="3"/>
  <c r="C8" i="3"/>
  <c r="N7" i="3"/>
  <c r="M7" i="3"/>
  <c r="L7" i="3"/>
  <c r="K7" i="3"/>
  <c r="J7" i="3"/>
  <c r="I7" i="3"/>
  <c r="H7" i="3"/>
  <c r="G7" i="3"/>
  <c r="E7" i="3"/>
  <c r="D7" i="3"/>
  <c r="N6" i="3"/>
  <c r="L6" i="3"/>
  <c r="K6" i="3"/>
  <c r="I6" i="3"/>
  <c r="H6" i="3"/>
  <c r="G6" i="3"/>
  <c r="F6" i="3"/>
  <c r="E6" i="3"/>
  <c r="D6" i="3"/>
  <c r="C6" i="3"/>
  <c r="B3" i="3"/>
  <c r="B3" i="7"/>
  <c r="B2" i="7"/>
  <c r="B1" i="7"/>
  <c r="N134" i="2"/>
  <c r="M134" i="2"/>
  <c r="L134" i="2"/>
  <c r="K134" i="2"/>
  <c r="J134" i="2"/>
  <c r="I134" i="2"/>
  <c r="H134" i="2"/>
  <c r="G134" i="2"/>
  <c r="F134" i="2"/>
  <c r="E134" i="2"/>
  <c r="D134" i="2"/>
  <c r="C134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N99" i="2"/>
  <c r="M99" i="2"/>
  <c r="L99" i="2"/>
  <c r="K99" i="2"/>
  <c r="J99" i="2"/>
  <c r="I99" i="2"/>
  <c r="H99" i="2"/>
  <c r="G99" i="2"/>
  <c r="F99" i="2"/>
  <c r="E99" i="2"/>
  <c r="D99" i="2"/>
  <c r="C99" i="2"/>
  <c r="N98" i="2"/>
  <c r="M98" i="2"/>
  <c r="L98" i="2"/>
  <c r="K98" i="2"/>
  <c r="J98" i="2"/>
  <c r="I98" i="2"/>
  <c r="H98" i="2"/>
  <c r="G98" i="2"/>
  <c r="F98" i="2"/>
  <c r="E98" i="2"/>
  <c r="D98" i="2"/>
  <c r="C98" i="2"/>
  <c r="N97" i="2"/>
  <c r="M97" i="2"/>
  <c r="L97" i="2"/>
  <c r="K97" i="2"/>
  <c r="J97" i="2"/>
  <c r="I97" i="2"/>
  <c r="H97" i="2"/>
  <c r="G97" i="2"/>
  <c r="F97" i="2"/>
  <c r="E97" i="2"/>
  <c r="D97" i="2"/>
  <c r="C97" i="2"/>
  <c r="N96" i="2"/>
  <c r="M96" i="2"/>
  <c r="L96" i="2"/>
  <c r="K96" i="2"/>
  <c r="J96" i="2"/>
  <c r="I96" i="2"/>
  <c r="H96" i="2"/>
  <c r="G96" i="2"/>
  <c r="F96" i="2"/>
  <c r="E96" i="2"/>
  <c r="D96" i="2"/>
  <c r="C96" i="2"/>
  <c r="N95" i="2"/>
  <c r="M95" i="2"/>
  <c r="L95" i="2"/>
  <c r="K95" i="2"/>
  <c r="J95" i="2"/>
  <c r="I95" i="2"/>
  <c r="H95" i="2"/>
  <c r="G95" i="2"/>
  <c r="F95" i="2"/>
  <c r="E95" i="2"/>
  <c r="D95" i="2"/>
  <c r="C95" i="2"/>
  <c r="N94" i="2"/>
  <c r="M94" i="2"/>
  <c r="L94" i="2"/>
  <c r="K94" i="2"/>
  <c r="J94" i="2"/>
  <c r="I94" i="2"/>
  <c r="H94" i="2"/>
  <c r="G94" i="2"/>
  <c r="F94" i="2"/>
  <c r="E94" i="2"/>
  <c r="D94" i="2"/>
  <c r="C94" i="2"/>
  <c r="N93" i="2"/>
  <c r="M93" i="2"/>
  <c r="L93" i="2"/>
  <c r="K93" i="2"/>
  <c r="J93" i="2"/>
  <c r="I93" i="2"/>
  <c r="H93" i="2"/>
  <c r="G93" i="2"/>
  <c r="F93" i="2"/>
  <c r="E93" i="2"/>
  <c r="D93" i="2"/>
  <c r="C93" i="2"/>
  <c r="N92" i="2"/>
  <c r="M92" i="2"/>
  <c r="L92" i="2"/>
  <c r="K92" i="2"/>
  <c r="J92" i="2"/>
  <c r="I92" i="2"/>
  <c r="H92" i="2"/>
  <c r="G92" i="2"/>
  <c r="F92" i="2"/>
  <c r="E92" i="2"/>
  <c r="D92" i="2"/>
  <c r="C92" i="2"/>
  <c r="N91" i="2"/>
  <c r="M91" i="2"/>
  <c r="L91" i="2"/>
  <c r="K91" i="2"/>
  <c r="J91" i="2"/>
  <c r="I91" i="2"/>
  <c r="H91" i="2"/>
  <c r="G91" i="2"/>
  <c r="F91" i="2"/>
  <c r="E91" i="2"/>
  <c r="D91" i="2"/>
  <c r="C91" i="2"/>
  <c r="N90" i="2"/>
  <c r="M90" i="2"/>
  <c r="L90" i="2"/>
  <c r="K90" i="2"/>
  <c r="J90" i="2"/>
  <c r="I90" i="2"/>
  <c r="H90" i="2"/>
  <c r="G90" i="2"/>
  <c r="F90" i="2"/>
  <c r="E90" i="2"/>
  <c r="D90" i="2"/>
  <c r="C90" i="2"/>
  <c r="N89" i="2"/>
  <c r="M89" i="2"/>
  <c r="L89" i="2"/>
  <c r="K89" i="2"/>
  <c r="J89" i="2"/>
  <c r="I89" i="2"/>
  <c r="H89" i="2"/>
  <c r="G89" i="2"/>
  <c r="F89" i="2"/>
  <c r="E89" i="2"/>
  <c r="D89" i="2"/>
  <c r="C89" i="2"/>
  <c r="N88" i="2"/>
  <c r="M88" i="2"/>
  <c r="L88" i="2"/>
  <c r="K88" i="2"/>
  <c r="J88" i="2"/>
  <c r="I88" i="2"/>
  <c r="H88" i="2"/>
  <c r="G88" i="2"/>
  <c r="F88" i="2"/>
  <c r="E88" i="2"/>
  <c r="D88" i="2"/>
  <c r="C88" i="2"/>
  <c r="N87" i="2"/>
  <c r="M87" i="2"/>
  <c r="L87" i="2"/>
  <c r="K87" i="2"/>
  <c r="J87" i="2"/>
  <c r="I87" i="2"/>
  <c r="H87" i="2"/>
  <c r="G87" i="2"/>
  <c r="F87" i="2"/>
  <c r="E87" i="2"/>
  <c r="D87" i="2"/>
  <c r="C87" i="2"/>
  <c r="N86" i="2"/>
  <c r="M86" i="2"/>
  <c r="K86" i="2"/>
  <c r="J86" i="2"/>
  <c r="I86" i="2"/>
  <c r="H86" i="2"/>
  <c r="G86" i="2"/>
  <c r="F86" i="2"/>
  <c r="E86" i="2"/>
  <c r="C86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N84" i="2"/>
  <c r="M84" i="2"/>
  <c r="L84" i="2"/>
  <c r="K84" i="2"/>
  <c r="J84" i="2"/>
  <c r="I84" i="2"/>
  <c r="H84" i="2"/>
  <c r="G84" i="2"/>
  <c r="F84" i="2"/>
  <c r="E84" i="2"/>
  <c r="D84" i="2"/>
  <c r="C84" i="2"/>
  <c r="N83" i="2"/>
  <c r="M83" i="2"/>
  <c r="L83" i="2"/>
  <c r="K83" i="2"/>
  <c r="J83" i="2"/>
  <c r="I83" i="2"/>
  <c r="H83" i="2"/>
  <c r="G83" i="2"/>
  <c r="F83" i="2"/>
  <c r="E83" i="2"/>
  <c r="D83" i="2"/>
  <c r="C83" i="2"/>
  <c r="N82" i="2"/>
  <c r="M82" i="2"/>
  <c r="L82" i="2"/>
  <c r="K82" i="2"/>
  <c r="J82" i="2"/>
  <c r="I82" i="2"/>
  <c r="H82" i="2"/>
  <c r="G82" i="2"/>
  <c r="F82" i="2"/>
  <c r="E82" i="2"/>
  <c r="D82" i="2"/>
  <c r="C82" i="2"/>
  <c r="M81" i="2"/>
  <c r="L81" i="2"/>
  <c r="K81" i="2"/>
  <c r="J81" i="2"/>
  <c r="I81" i="2"/>
  <c r="H81" i="2"/>
  <c r="G81" i="2"/>
  <c r="F81" i="2"/>
  <c r="E81" i="2"/>
  <c r="D81" i="2"/>
  <c r="C81" i="2"/>
  <c r="N80" i="2"/>
  <c r="M80" i="2"/>
  <c r="L80" i="2"/>
  <c r="K80" i="2"/>
  <c r="I80" i="2"/>
  <c r="H80" i="2"/>
  <c r="G80" i="2"/>
  <c r="F80" i="2"/>
  <c r="E80" i="2"/>
  <c r="D80" i="2"/>
  <c r="C80" i="2"/>
  <c r="N79" i="2"/>
  <c r="M79" i="2"/>
  <c r="L79" i="2"/>
  <c r="K79" i="2"/>
  <c r="J79" i="2"/>
  <c r="I79" i="2"/>
  <c r="H79" i="2"/>
  <c r="G79" i="2"/>
  <c r="F79" i="2"/>
  <c r="E79" i="2"/>
  <c r="C79" i="2"/>
  <c r="N78" i="2"/>
  <c r="L78" i="2"/>
  <c r="K78" i="2"/>
  <c r="J78" i="2"/>
  <c r="I78" i="2"/>
  <c r="H78" i="2"/>
  <c r="G78" i="2"/>
  <c r="F78" i="2"/>
  <c r="E78" i="2"/>
  <c r="D78" i="2"/>
  <c r="C78" i="2"/>
  <c r="N77" i="2"/>
  <c r="M77" i="2"/>
  <c r="L77" i="2"/>
  <c r="K77" i="2"/>
  <c r="J77" i="2"/>
  <c r="H77" i="2"/>
  <c r="G77" i="2"/>
  <c r="F77" i="2"/>
  <c r="E77" i="2"/>
  <c r="D77" i="2"/>
  <c r="C77" i="2"/>
  <c r="N76" i="2"/>
  <c r="M76" i="2"/>
  <c r="L76" i="2"/>
  <c r="K76" i="2"/>
  <c r="J76" i="2"/>
  <c r="I76" i="2"/>
  <c r="H76" i="2"/>
  <c r="G76" i="2"/>
  <c r="F76" i="2"/>
  <c r="E76" i="2"/>
  <c r="D76" i="2"/>
  <c r="C76" i="2"/>
  <c r="N75" i="2"/>
  <c r="M75" i="2"/>
  <c r="K75" i="2"/>
  <c r="J75" i="2"/>
  <c r="I75" i="2"/>
  <c r="H75" i="2"/>
  <c r="G75" i="2"/>
  <c r="F75" i="2"/>
  <c r="E75" i="2"/>
  <c r="D75" i="2"/>
  <c r="C75" i="2"/>
  <c r="M74" i="2"/>
  <c r="L74" i="2"/>
  <c r="K74" i="2"/>
  <c r="J74" i="2"/>
  <c r="I74" i="2"/>
  <c r="G74" i="2"/>
  <c r="F74" i="2"/>
  <c r="E74" i="2"/>
  <c r="D74" i="2"/>
  <c r="C74" i="2"/>
  <c r="N73" i="2"/>
  <c r="M73" i="2"/>
  <c r="L73" i="2"/>
  <c r="K73" i="2"/>
  <c r="J73" i="2"/>
  <c r="I73" i="2"/>
  <c r="H73" i="2"/>
  <c r="G73" i="2"/>
  <c r="F73" i="2"/>
  <c r="E73" i="2"/>
  <c r="D73" i="2"/>
  <c r="C73" i="2"/>
  <c r="N72" i="2"/>
  <c r="M72" i="2"/>
  <c r="L72" i="2"/>
  <c r="J72" i="2"/>
  <c r="I72" i="2"/>
  <c r="H72" i="2"/>
  <c r="G72" i="2"/>
  <c r="F72" i="2"/>
  <c r="E72" i="2"/>
  <c r="D72" i="2"/>
  <c r="C72" i="2"/>
  <c r="N71" i="2"/>
  <c r="M71" i="2"/>
  <c r="L71" i="2"/>
  <c r="K71" i="2"/>
  <c r="J71" i="2"/>
  <c r="I71" i="2"/>
  <c r="H71" i="2"/>
  <c r="G71" i="2"/>
  <c r="F71" i="2"/>
  <c r="E71" i="2"/>
  <c r="C71" i="2"/>
  <c r="N70" i="2"/>
  <c r="L70" i="2"/>
  <c r="K70" i="2"/>
  <c r="J70" i="2"/>
  <c r="I70" i="2"/>
  <c r="H70" i="2"/>
  <c r="G70" i="2"/>
  <c r="F70" i="2"/>
  <c r="E70" i="2"/>
  <c r="D70" i="2"/>
  <c r="C70" i="2"/>
  <c r="N69" i="2"/>
  <c r="M69" i="2"/>
  <c r="L69" i="2"/>
  <c r="K69" i="2"/>
  <c r="J69" i="2"/>
  <c r="I69" i="2"/>
  <c r="H69" i="2"/>
  <c r="G69" i="2"/>
  <c r="F69" i="2"/>
  <c r="E69" i="2"/>
  <c r="C69" i="2"/>
  <c r="N68" i="2"/>
  <c r="M68" i="2"/>
  <c r="L68" i="2"/>
  <c r="K68" i="2"/>
  <c r="J68" i="2"/>
  <c r="I68" i="2"/>
  <c r="H68" i="2"/>
  <c r="G68" i="2"/>
  <c r="F68" i="2"/>
  <c r="E68" i="2"/>
  <c r="D68" i="2"/>
  <c r="C68" i="2"/>
  <c r="N67" i="2"/>
  <c r="L67" i="2"/>
  <c r="K67" i="2"/>
  <c r="J67" i="2"/>
  <c r="I67" i="2"/>
  <c r="H67" i="2"/>
  <c r="G67" i="2"/>
  <c r="F67" i="2"/>
  <c r="E67" i="2"/>
  <c r="D67" i="2"/>
  <c r="C67" i="2"/>
  <c r="N66" i="2"/>
  <c r="M66" i="2"/>
  <c r="L66" i="2"/>
  <c r="K66" i="2"/>
  <c r="J66" i="2"/>
  <c r="I66" i="2"/>
  <c r="H66" i="2"/>
  <c r="G66" i="2"/>
  <c r="F66" i="2"/>
  <c r="E66" i="2"/>
  <c r="D66" i="2"/>
  <c r="N65" i="2"/>
  <c r="M65" i="2"/>
  <c r="L65" i="2"/>
  <c r="K65" i="2"/>
  <c r="J65" i="2"/>
  <c r="I65" i="2"/>
  <c r="H65" i="2"/>
  <c r="G65" i="2"/>
  <c r="F65" i="2"/>
  <c r="E65" i="2"/>
  <c r="D65" i="2"/>
  <c r="C65" i="2"/>
  <c r="L64" i="2"/>
  <c r="K64" i="2"/>
  <c r="J64" i="2"/>
  <c r="I64" i="2"/>
  <c r="H64" i="2"/>
  <c r="G64" i="2"/>
  <c r="F64" i="2"/>
  <c r="E64" i="2"/>
  <c r="D64" i="2"/>
  <c r="C64" i="2"/>
  <c r="N63" i="2"/>
  <c r="M63" i="2"/>
  <c r="L63" i="2"/>
  <c r="K63" i="2"/>
  <c r="J63" i="2"/>
  <c r="I63" i="2"/>
  <c r="H63" i="2"/>
  <c r="G63" i="2"/>
  <c r="F63" i="2"/>
  <c r="D63" i="2"/>
  <c r="C63" i="2"/>
  <c r="N62" i="2"/>
  <c r="M62" i="2"/>
  <c r="L62" i="2"/>
  <c r="K62" i="2"/>
  <c r="J62" i="2"/>
  <c r="I62" i="2"/>
  <c r="H62" i="2"/>
  <c r="G62" i="2"/>
  <c r="F62" i="2"/>
  <c r="E62" i="2"/>
  <c r="D62" i="2"/>
  <c r="C62" i="2"/>
  <c r="N61" i="2"/>
  <c r="L61" i="2"/>
  <c r="K61" i="2"/>
  <c r="J61" i="2"/>
  <c r="I61" i="2"/>
  <c r="H61" i="2"/>
  <c r="F61" i="2"/>
  <c r="E61" i="2"/>
  <c r="D61" i="2"/>
  <c r="C61" i="2"/>
  <c r="N60" i="2"/>
  <c r="M60" i="2"/>
  <c r="L60" i="2"/>
  <c r="K60" i="2"/>
  <c r="J60" i="2"/>
  <c r="I60" i="2"/>
  <c r="H60" i="2"/>
  <c r="G60" i="2"/>
  <c r="F60" i="2"/>
  <c r="E60" i="2"/>
  <c r="D60" i="2"/>
  <c r="C60" i="2"/>
  <c r="N59" i="2"/>
  <c r="M59" i="2"/>
  <c r="K59" i="2"/>
  <c r="J59" i="2"/>
  <c r="I59" i="2"/>
  <c r="H59" i="2"/>
  <c r="G59" i="2"/>
  <c r="F59" i="2"/>
  <c r="E59" i="2"/>
  <c r="D59" i="2"/>
  <c r="C59" i="2"/>
  <c r="N58" i="2"/>
  <c r="M58" i="2"/>
  <c r="K58" i="2"/>
  <c r="J58" i="2"/>
  <c r="I58" i="2"/>
  <c r="H58" i="2"/>
  <c r="G58" i="2"/>
  <c r="F58" i="2"/>
  <c r="E58" i="2"/>
  <c r="C58" i="2"/>
  <c r="N57" i="2"/>
  <c r="M57" i="2"/>
  <c r="L57" i="2"/>
  <c r="K57" i="2"/>
  <c r="J57" i="2"/>
  <c r="I57" i="2"/>
  <c r="H57" i="2"/>
  <c r="G57" i="2"/>
  <c r="F57" i="2"/>
  <c r="D57" i="2"/>
  <c r="C57" i="2"/>
  <c r="N56" i="2"/>
  <c r="M56" i="2"/>
  <c r="L56" i="2"/>
  <c r="K56" i="2"/>
  <c r="J56" i="2"/>
  <c r="I56" i="2"/>
  <c r="H56" i="2"/>
  <c r="G56" i="2"/>
  <c r="F56" i="2"/>
  <c r="E56" i="2"/>
  <c r="D56" i="2"/>
  <c r="C56" i="2"/>
  <c r="M55" i="2"/>
  <c r="L55" i="2"/>
  <c r="K55" i="2"/>
  <c r="J55" i="2"/>
  <c r="I55" i="2"/>
  <c r="H55" i="2"/>
  <c r="G55" i="2"/>
  <c r="F55" i="2"/>
  <c r="E55" i="2"/>
  <c r="D55" i="2"/>
  <c r="C55" i="2"/>
  <c r="N54" i="2"/>
  <c r="M54" i="2"/>
  <c r="L54" i="2"/>
  <c r="K54" i="2"/>
  <c r="J54" i="2"/>
  <c r="I54" i="2"/>
  <c r="H54" i="2"/>
  <c r="G54" i="2"/>
  <c r="F54" i="2"/>
  <c r="D54" i="2"/>
  <c r="C54" i="2"/>
  <c r="N53" i="2"/>
  <c r="M53" i="2"/>
  <c r="L53" i="2"/>
  <c r="K53" i="2"/>
  <c r="J53" i="2"/>
  <c r="I53" i="2"/>
  <c r="G53" i="2"/>
  <c r="F53" i="2"/>
  <c r="E53" i="2"/>
  <c r="D53" i="2"/>
  <c r="C53" i="2"/>
  <c r="N52" i="2"/>
  <c r="M52" i="2"/>
  <c r="L52" i="2"/>
  <c r="K52" i="2"/>
  <c r="J52" i="2"/>
  <c r="I52" i="2"/>
  <c r="H52" i="2"/>
  <c r="G52" i="2"/>
  <c r="F52" i="2"/>
  <c r="D52" i="2"/>
  <c r="C52" i="2"/>
  <c r="N51" i="2"/>
  <c r="K51" i="2"/>
  <c r="C51" i="2"/>
  <c r="N50" i="2"/>
  <c r="M50" i="2"/>
  <c r="L50" i="2"/>
  <c r="K50" i="2"/>
  <c r="J50" i="2"/>
  <c r="I50" i="2"/>
  <c r="H50" i="2"/>
  <c r="G50" i="2"/>
  <c r="F50" i="2"/>
  <c r="E50" i="2"/>
  <c r="D50" i="2"/>
  <c r="C50" i="2"/>
  <c r="N49" i="2"/>
  <c r="L49" i="2"/>
  <c r="K49" i="2"/>
  <c r="J49" i="2"/>
  <c r="I49" i="2"/>
  <c r="H49" i="2"/>
  <c r="G49" i="2"/>
  <c r="F49" i="2"/>
  <c r="E49" i="2"/>
  <c r="D49" i="2"/>
  <c r="C49" i="2"/>
  <c r="N48" i="2"/>
  <c r="M48" i="2"/>
  <c r="L48" i="2"/>
  <c r="K48" i="2"/>
  <c r="J48" i="2"/>
  <c r="I48" i="2"/>
  <c r="H48" i="2"/>
  <c r="G48" i="2"/>
  <c r="F48" i="2"/>
  <c r="E48" i="2"/>
  <c r="D48" i="2"/>
  <c r="C48" i="2"/>
  <c r="N47" i="2"/>
  <c r="M47" i="2"/>
  <c r="L47" i="2"/>
  <c r="K47" i="2"/>
  <c r="J47" i="2"/>
  <c r="I47" i="2"/>
  <c r="H47" i="2"/>
  <c r="G47" i="2"/>
  <c r="E47" i="2"/>
  <c r="D47" i="2"/>
  <c r="C47" i="2"/>
  <c r="M46" i="2"/>
  <c r="L46" i="2"/>
  <c r="K46" i="2"/>
  <c r="J46" i="2"/>
  <c r="I46" i="2"/>
  <c r="H46" i="2"/>
  <c r="G46" i="2"/>
  <c r="F46" i="2"/>
  <c r="D46" i="2"/>
  <c r="N45" i="2"/>
  <c r="M45" i="2"/>
  <c r="L45" i="2"/>
  <c r="K45" i="2"/>
  <c r="J45" i="2"/>
  <c r="I45" i="2"/>
  <c r="H45" i="2"/>
  <c r="G45" i="2"/>
  <c r="E45" i="2"/>
  <c r="D45" i="2"/>
  <c r="C45" i="2"/>
  <c r="N44" i="2"/>
  <c r="M44" i="2"/>
  <c r="L44" i="2"/>
  <c r="K44" i="2"/>
  <c r="J44" i="2"/>
  <c r="I44" i="2"/>
  <c r="H44" i="2"/>
  <c r="G44" i="2"/>
  <c r="F44" i="2"/>
  <c r="E44" i="2"/>
  <c r="D44" i="2"/>
  <c r="C44" i="2"/>
  <c r="N43" i="2"/>
  <c r="L43" i="2"/>
  <c r="K43" i="2"/>
  <c r="J43" i="2"/>
  <c r="I43" i="2"/>
  <c r="H43" i="2"/>
  <c r="G43" i="2"/>
  <c r="F43" i="2"/>
  <c r="E43" i="2"/>
  <c r="D43" i="2"/>
  <c r="C43" i="2"/>
  <c r="N42" i="2"/>
  <c r="M42" i="2"/>
  <c r="L42" i="2"/>
  <c r="K42" i="2"/>
  <c r="J42" i="2"/>
  <c r="I42" i="2"/>
  <c r="H42" i="2"/>
  <c r="G42" i="2"/>
  <c r="F42" i="2"/>
  <c r="D42" i="2"/>
  <c r="C42" i="2"/>
  <c r="N41" i="2"/>
  <c r="K41" i="2"/>
  <c r="D41" i="2"/>
  <c r="C41" i="2"/>
  <c r="N40" i="2"/>
  <c r="M40" i="2"/>
  <c r="K40" i="2"/>
  <c r="J40" i="2"/>
  <c r="I40" i="2"/>
  <c r="H40" i="2"/>
  <c r="G40" i="2"/>
  <c r="F40" i="2"/>
  <c r="E40" i="2"/>
  <c r="C40" i="2"/>
  <c r="N39" i="2"/>
  <c r="K39" i="2"/>
  <c r="D39" i="2"/>
  <c r="C39" i="2"/>
  <c r="N38" i="2"/>
  <c r="M38" i="2"/>
  <c r="K38" i="2"/>
  <c r="J38" i="2"/>
  <c r="I38" i="2"/>
  <c r="H38" i="2"/>
  <c r="G38" i="2"/>
  <c r="F38" i="2"/>
  <c r="E38" i="2"/>
  <c r="D38" i="2"/>
  <c r="C38" i="2"/>
  <c r="N37" i="2"/>
  <c r="M37" i="2"/>
  <c r="K37" i="2"/>
  <c r="J37" i="2"/>
  <c r="I37" i="2"/>
  <c r="H37" i="2"/>
  <c r="G37" i="2"/>
  <c r="F37" i="2"/>
  <c r="E37" i="2"/>
  <c r="D37" i="2"/>
  <c r="C37" i="2"/>
  <c r="N36" i="2"/>
  <c r="M36" i="2"/>
  <c r="K36" i="2"/>
  <c r="J36" i="2"/>
  <c r="I36" i="2"/>
  <c r="H36" i="2"/>
  <c r="G36" i="2"/>
  <c r="F36" i="2"/>
  <c r="E36" i="2"/>
  <c r="C36" i="2"/>
  <c r="N35" i="2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J34" i="2"/>
  <c r="I34" i="2"/>
  <c r="H34" i="2"/>
  <c r="G34" i="2"/>
  <c r="F34" i="2"/>
  <c r="D34" i="2"/>
  <c r="C34" i="2"/>
  <c r="N33" i="2"/>
  <c r="M33" i="2"/>
  <c r="L33" i="2"/>
  <c r="K33" i="2"/>
  <c r="J33" i="2"/>
  <c r="I33" i="2"/>
  <c r="H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N29" i="2"/>
  <c r="L29" i="2"/>
  <c r="K29" i="2"/>
  <c r="J29" i="2"/>
  <c r="I29" i="2"/>
  <c r="H29" i="2"/>
  <c r="G29" i="2"/>
  <c r="F29" i="2"/>
  <c r="E29" i="2"/>
  <c r="D29" i="2"/>
  <c r="C29" i="2"/>
  <c r="N28" i="2"/>
  <c r="L28" i="2"/>
  <c r="K28" i="2"/>
  <c r="J28" i="2"/>
  <c r="H28" i="2"/>
  <c r="G28" i="2"/>
  <c r="F28" i="2"/>
  <c r="E28" i="2"/>
  <c r="D28" i="2"/>
  <c r="N27" i="2"/>
  <c r="M27" i="2"/>
  <c r="L27" i="2"/>
  <c r="K27" i="2"/>
  <c r="J27" i="2"/>
  <c r="I27" i="2"/>
  <c r="H27" i="2"/>
  <c r="G27" i="2"/>
  <c r="F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K25" i="2"/>
  <c r="J25" i="2"/>
  <c r="I25" i="2"/>
  <c r="G25" i="2"/>
  <c r="F25" i="2"/>
  <c r="E25" i="2"/>
  <c r="C25" i="2"/>
  <c r="N24" i="2"/>
  <c r="M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J22" i="2"/>
  <c r="I22" i="2"/>
  <c r="H22" i="2"/>
  <c r="G22" i="2"/>
  <c r="F22" i="2"/>
  <c r="E22" i="2"/>
  <c r="D22" i="2"/>
  <c r="C22" i="2"/>
  <c r="N21" i="2"/>
  <c r="L21" i="2"/>
  <c r="K21" i="2"/>
  <c r="J21" i="2"/>
  <c r="I21" i="2"/>
  <c r="H21" i="2"/>
  <c r="G21" i="2"/>
  <c r="F21" i="2"/>
  <c r="E21" i="2"/>
  <c r="D21" i="2"/>
  <c r="C21" i="2"/>
  <c r="M20" i="2"/>
  <c r="L20" i="2"/>
  <c r="K20" i="2"/>
  <c r="J20" i="2"/>
  <c r="I20" i="2"/>
  <c r="H20" i="2"/>
  <c r="G20" i="2"/>
  <c r="F20" i="2"/>
  <c r="E20" i="2"/>
  <c r="D20" i="2"/>
  <c r="N19" i="2"/>
  <c r="M19" i="2"/>
  <c r="L19" i="2"/>
  <c r="K19" i="2"/>
  <c r="I19" i="2"/>
  <c r="H19" i="2"/>
  <c r="G19" i="2"/>
  <c r="E19" i="2"/>
  <c r="D19" i="2"/>
  <c r="C19" i="2"/>
  <c r="M18" i="2"/>
  <c r="L18" i="2"/>
  <c r="K18" i="2"/>
  <c r="J18" i="2"/>
  <c r="I18" i="2"/>
  <c r="H18" i="2"/>
  <c r="G18" i="2"/>
  <c r="F18" i="2"/>
  <c r="E18" i="2"/>
  <c r="D18" i="2"/>
  <c r="C18" i="2"/>
  <c r="N17" i="2"/>
  <c r="L17" i="2"/>
  <c r="K17" i="2"/>
  <c r="J17" i="2"/>
  <c r="H17" i="2"/>
  <c r="G17" i="2"/>
  <c r="F17" i="2"/>
  <c r="E17" i="2"/>
  <c r="D17" i="2"/>
  <c r="C17" i="2"/>
  <c r="N16" i="2"/>
  <c r="M16" i="2"/>
  <c r="L16" i="2"/>
  <c r="K16" i="2"/>
  <c r="J16" i="2"/>
  <c r="H16" i="2"/>
  <c r="G16" i="2"/>
  <c r="F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K14" i="2"/>
  <c r="J14" i="2"/>
  <c r="I14" i="2"/>
  <c r="H14" i="2"/>
  <c r="G14" i="2"/>
  <c r="F14" i="2"/>
  <c r="E14" i="2"/>
  <c r="C14" i="2"/>
  <c r="N13" i="2"/>
  <c r="K13" i="2"/>
  <c r="D13" i="2"/>
  <c r="C13" i="2"/>
  <c r="N12" i="2"/>
  <c r="M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M9" i="2"/>
  <c r="L9" i="2"/>
  <c r="K9" i="2"/>
  <c r="J9" i="2"/>
  <c r="H9" i="2"/>
  <c r="G9" i="2"/>
  <c r="F9" i="2"/>
  <c r="E9" i="2"/>
  <c r="D9" i="2"/>
  <c r="C9" i="2"/>
  <c r="N8" i="2"/>
  <c r="M8" i="2"/>
  <c r="L8" i="2"/>
  <c r="K8" i="2"/>
  <c r="I8" i="2"/>
  <c r="G8" i="2"/>
  <c r="F8" i="2"/>
  <c r="E8" i="2"/>
  <c r="D8" i="2"/>
  <c r="C8" i="2"/>
  <c r="N7" i="2"/>
  <c r="M7" i="2"/>
  <c r="L7" i="2"/>
  <c r="K7" i="2"/>
  <c r="J7" i="2"/>
  <c r="I7" i="2"/>
  <c r="H7" i="2"/>
  <c r="G7" i="2"/>
  <c r="E7" i="2"/>
  <c r="D7" i="2"/>
  <c r="C7" i="2"/>
  <c r="N6" i="2"/>
  <c r="L6" i="2"/>
  <c r="K6" i="2"/>
  <c r="I6" i="2"/>
  <c r="H6" i="2"/>
  <c r="G6" i="2"/>
  <c r="F6" i="2"/>
  <c r="E6" i="2"/>
  <c r="D6" i="2"/>
  <c r="C6" i="2"/>
  <c r="B3" i="2"/>
  <c r="M101" i="5"/>
  <c r="L101" i="5"/>
  <c r="K101" i="5"/>
  <c r="J101" i="5"/>
  <c r="I101" i="5"/>
  <c r="H101" i="5"/>
  <c r="G101" i="5"/>
  <c r="F101" i="5"/>
  <c r="E101" i="5"/>
  <c r="D101" i="5"/>
  <c r="C101" i="5"/>
  <c r="B101" i="5"/>
  <c r="A101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A100" i="5"/>
  <c r="M99" i="5"/>
  <c r="L99" i="5"/>
  <c r="K99" i="5"/>
  <c r="J99" i="5"/>
  <c r="I99" i="5"/>
  <c r="H99" i="5"/>
  <c r="G99" i="5"/>
  <c r="F99" i="5"/>
  <c r="E99" i="5"/>
  <c r="D99" i="5"/>
  <c r="C99" i="5"/>
  <c r="B99" i="5"/>
  <c r="A99" i="5"/>
  <c r="M98" i="5"/>
  <c r="L98" i="5"/>
  <c r="K98" i="5"/>
  <c r="J98" i="5"/>
  <c r="I98" i="5"/>
  <c r="H98" i="5"/>
  <c r="G98" i="5"/>
  <c r="F98" i="5"/>
  <c r="E98" i="5"/>
  <c r="D98" i="5"/>
  <c r="C98" i="5"/>
  <c r="B98" i="5"/>
  <c r="A98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M96" i="5"/>
  <c r="L96" i="5"/>
  <c r="K96" i="5"/>
  <c r="J96" i="5"/>
  <c r="I96" i="5"/>
  <c r="H96" i="5"/>
  <c r="G96" i="5"/>
  <c r="F96" i="5"/>
  <c r="E96" i="5"/>
  <c r="D96" i="5"/>
  <c r="C96" i="5"/>
  <c r="B96" i="5"/>
  <c r="A96" i="5"/>
  <c r="M95" i="5"/>
  <c r="L95" i="5"/>
  <c r="K95" i="5"/>
  <c r="J95" i="5"/>
  <c r="I95" i="5"/>
  <c r="H95" i="5"/>
  <c r="G95" i="5"/>
  <c r="F95" i="5"/>
  <c r="E95" i="5"/>
  <c r="D95" i="5"/>
  <c r="C95" i="5"/>
  <c r="B95" i="5"/>
  <c r="A95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M93" i="5"/>
  <c r="L93" i="5"/>
  <c r="K93" i="5"/>
  <c r="J93" i="5"/>
  <c r="I93" i="5"/>
  <c r="H93" i="5"/>
  <c r="G93" i="5"/>
  <c r="F93" i="5"/>
  <c r="E93" i="5"/>
  <c r="D93" i="5"/>
  <c r="C93" i="5"/>
  <c r="B93" i="5"/>
  <c r="A93" i="5"/>
  <c r="M92" i="5"/>
  <c r="L92" i="5"/>
  <c r="K92" i="5"/>
  <c r="J92" i="5"/>
  <c r="I92" i="5"/>
  <c r="H92" i="5"/>
  <c r="G92" i="5"/>
  <c r="F92" i="5"/>
  <c r="E92" i="5"/>
  <c r="D92" i="5"/>
  <c r="C92" i="5"/>
  <c r="B92" i="5"/>
  <c r="A92" i="5"/>
  <c r="M91" i="5"/>
  <c r="L91" i="5"/>
  <c r="K91" i="5"/>
  <c r="J91" i="5"/>
  <c r="I91" i="5"/>
  <c r="H91" i="5"/>
  <c r="G91" i="5"/>
  <c r="F91" i="5"/>
  <c r="E91" i="5"/>
  <c r="D91" i="5"/>
  <c r="C91" i="5"/>
  <c r="B91" i="5"/>
  <c r="A91" i="5"/>
  <c r="M90" i="5"/>
  <c r="L90" i="5"/>
  <c r="K90" i="5"/>
  <c r="J90" i="5"/>
  <c r="I90" i="5"/>
  <c r="H90" i="5"/>
  <c r="G90" i="5"/>
  <c r="F90" i="5"/>
  <c r="E90" i="5"/>
  <c r="D90" i="5"/>
  <c r="C90" i="5"/>
  <c r="B90" i="5"/>
  <c r="A90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M88" i="5"/>
  <c r="L88" i="5"/>
  <c r="K88" i="5"/>
  <c r="J88" i="5"/>
  <c r="I88" i="5"/>
  <c r="H88" i="5"/>
  <c r="G88" i="5"/>
  <c r="F88" i="5"/>
  <c r="E88" i="5"/>
  <c r="D88" i="5"/>
  <c r="C88" i="5"/>
  <c r="B88" i="5"/>
  <c r="A88" i="5"/>
  <c r="M87" i="5"/>
  <c r="L87" i="5"/>
  <c r="K87" i="5"/>
  <c r="J87" i="5"/>
  <c r="I87" i="5"/>
  <c r="H87" i="5"/>
  <c r="G87" i="5"/>
  <c r="F87" i="5"/>
  <c r="E87" i="5"/>
  <c r="D87" i="5"/>
  <c r="C87" i="5"/>
  <c r="B87" i="5"/>
  <c r="A87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M85" i="5"/>
  <c r="L85" i="5"/>
  <c r="K85" i="5"/>
  <c r="J85" i="5"/>
  <c r="I85" i="5"/>
  <c r="H85" i="5"/>
  <c r="G85" i="5"/>
  <c r="F85" i="5"/>
  <c r="E85" i="5"/>
  <c r="D85" i="5"/>
  <c r="C85" i="5"/>
  <c r="B85" i="5"/>
  <c r="A85" i="5"/>
  <c r="M84" i="5"/>
  <c r="L84" i="5"/>
  <c r="K84" i="5"/>
  <c r="J84" i="5"/>
  <c r="I84" i="5"/>
  <c r="H84" i="5"/>
  <c r="G84" i="5"/>
  <c r="F84" i="5"/>
  <c r="E84" i="5"/>
  <c r="D84" i="5"/>
  <c r="C84" i="5"/>
  <c r="B84" i="5"/>
  <c r="A84" i="5"/>
  <c r="M83" i="5"/>
  <c r="L83" i="5"/>
  <c r="K83" i="5"/>
  <c r="J83" i="5"/>
  <c r="I83" i="5"/>
  <c r="H83" i="5"/>
  <c r="G83" i="5"/>
  <c r="F83" i="5"/>
  <c r="E83" i="5"/>
  <c r="D83" i="5"/>
  <c r="C83" i="5"/>
  <c r="B83" i="5"/>
  <c r="A83" i="5"/>
  <c r="M82" i="5"/>
  <c r="L82" i="5"/>
  <c r="J82" i="5"/>
  <c r="I82" i="5"/>
  <c r="H82" i="5"/>
  <c r="G82" i="5"/>
  <c r="F82" i="5"/>
  <c r="E82" i="5"/>
  <c r="D82" i="5"/>
  <c r="C82" i="5"/>
  <c r="A82" i="5"/>
  <c r="M81" i="5"/>
  <c r="L81" i="5"/>
  <c r="K81" i="5"/>
  <c r="J81" i="5"/>
  <c r="I81" i="5"/>
  <c r="H81" i="5"/>
  <c r="G81" i="5"/>
  <c r="F81" i="5"/>
  <c r="E81" i="5"/>
  <c r="D81" i="5"/>
  <c r="B81" i="5"/>
  <c r="A81" i="5"/>
  <c r="M80" i="5"/>
  <c r="L80" i="5"/>
  <c r="K80" i="5"/>
  <c r="J80" i="5"/>
  <c r="I80" i="5"/>
  <c r="H80" i="5"/>
  <c r="G80" i="5"/>
  <c r="F80" i="5"/>
  <c r="E80" i="5"/>
  <c r="D80" i="5"/>
  <c r="C80" i="5"/>
  <c r="B80" i="5"/>
  <c r="A80" i="5"/>
  <c r="M79" i="5"/>
  <c r="L79" i="5"/>
  <c r="K79" i="5"/>
  <c r="I79" i="5"/>
  <c r="H79" i="5"/>
  <c r="G79" i="5"/>
  <c r="F79" i="5"/>
  <c r="E79" i="5"/>
  <c r="D79" i="5"/>
  <c r="C79" i="5"/>
  <c r="B79" i="5"/>
  <c r="A79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L77" i="5"/>
  <c r="K77" i="5"/>
  <c r="J77" i="5"/>
  <c r="I77" i="5"/>
  <c r="H77" i="5"/>
  <c r="G77" i="5"/>
  <c r="F77" i="5"/>
  <c r="E77" i="5"/>
  <c r="D77" i="5"/>
  <c r="C77" i="5"/>
  <c r="B77" i="5"/>
  <c r="A77" i="5"/>
  <c r="M76" i="5"/>
  <c r="L76" i="5"/>
  <c r="K76" i="5"/>
  <c r="J76" i="5"/>
  <c r="H76" i="5"/>
  <c r="G76" i="5"/>
  <c r="F76" i="5"/>
  <c r="E76" i="5"/>
  <c r="D76" i="5"/>
  <c r="C76" i="5"/>
  <c r="B76" i="5"/>
  <c r="A76" i="5"/>
  <c r="M75" i="5"/>
  <c r="L75" i="5"/>
  <c r="K75" i="5"/>
  <c r="J75" i="5"/>
  <c r="I75" i="5"/>
  <c r="H75" i="5"/>
  <c r="G75" i="5"/>
  <c r="F75" i="5"/>
  <c r="E75" i="5"/>
  <c r="D75" i="5"/>
  <c r="C75" i="5"/>
  <c r="B75" i="5"/>
  <c r="A75" i="5"/>
  <c r="M74" i="5"/>
  <c r="K74" i="5"/>
  <c r="J74" i="5"/>
  <c r="I74" i="5"/>
  <c r="H74" i="5"/>
  <c r="G74" i="5"/>
  <c r="F74" i="5"/>
  <c r="E74" i="5"/>
  <c r="D74" i="5"/>
  <c r="C74" i="5"/>
  <c r="B74" i="5"/>
  <c r="A74" i="5"/>
  <c r="M73" i="5"/>
  <c r="L73" i="5"/>
  <c r="K73" i="5"/>
  <c r="J73" i="5"/>
  <c r="I73" i="5"/>
  <c r="G73" i="5"/>
  <c r="F73" i="5"/>
  <c r="E73" i="5"/>
  <c r="D73" i="5"/>
  <c r="C73" i="5"/>
  <c r="B73" i="5"/>
  <c r="A73" i="5"/>
  <c r="M72" i="5"/>
  <c r="L72" i="5"/>
  <c r="K72" i="5"/>
  <c r="J72" i="5"/>
  <c r="I72" i="5"/>
  <c r="H72" i="5"/>
  <c r="G72" i="5"/>
  <c r="F72" i="5"/>
  <c r="E72" i="5"/>
  <c r="D72" i="5"/>
  <c r="C72" i="5"/>
  <c r="B72" i="5"/>
  <c r="A72" i="5"/>
  <c r="M71" i="5"/>
  <c r="L71" i="5"/>
  <c r="J71" i="5"/>
  <c r="I71" i="5"/>
  <c r="H71" i="5"/>
  <c r="G71" i="5"/>
  <c r="F71" i="5"/>
  <c r="E71" i="5"/>
  <c r="D71" i="5"/>
  <c r="C71" i="5"/>
  <c r="B71" i="5"/>
  <c r="A71" i="5"/>
  <c r="L70" i="5"/>
  <c r="K70" i="5"/>
  <c r="J70" i="5"/>
  <c r="I70" i="5"/>
  <c r="H70" i="5"/>
  <c r="F70" i="5"/>
  <c r="E70" i="5"/>
  <c r="D70" i="5"/>
  <c r="C70" i="5"/>
  <c r="B70" i="5"/>
  <c r="A70" i="5"/>
  <c r="M69" i="5"/>
  <c r="L69" i="5"/>
  <c r="K69" i="5"/>
  <c r="J69" i="5"/>
  <c r="I69" i="5"/>
  <c r="H69" i="5"/>
  <c r="G69" i="5"/>
  <c r="F69" i="5"/>
  <c r="E69" i="5"/>
  <c r="D69" i="5"/>
  <c r="C69" i="5"/>
  <c r="B69" i="5"/>
  <c r="A69" i="5"/>
  <c r="M68" i="5"/>
  <c r="L68" i="5"/>
  <c r="K68" i="5"/>
  <c r="I68" i="5"/>
  <c r="H68" i="5"/>
  <c r="G68" i="5"/>
  <c r="F68" i="5"/>
  <c r="E68" i="5"/>
  <c r="D68" i="5"/>
  <c r="C68" i="5"/>
  <c r="B68" i="5"/>
  <c r="A68" i="5"/>
  <c r="M67" i="5"/>
  <c r="L67" i="5"/>
  <c r="K67" i="5"/>
  <c r="J67" i="5"/>
  <c r="I67" i="5"/>
  <c r="H67" i="5"/>
  <c r="G67" i="5"/>
  <c r="F67" i="5"/>
  <c r="E67" i="5"/>
  <c r="D67" i="5"/>
  <c r="C67" i="5"/>
  <c r="B67" i="5"/>
  <c r="A67" i="5"/>
  <c r="M66" i="5"/>
  <c r="K66" i="5"/>
  <c r="J66" i="5"/>
  <c r="I66" i="5"/>
  <c r="H66" i="5"/>
  <c r="G66" i="5"/>
  <c r="F66" i="5"/>
  <c r="E66" i="5"/>
  <c r="D66" i="5"/>
  <c r="C66" i="5"/>
  <c r="B66" i="5"/>
  <c r="A66" i="5"/>
  <c r="M65" i="5"/>
  <c r="L65" i="5"/>
  <c r="K65" i="5"/>
  <c r="I65" i="5"/>
  <c r="H65" i="5"/>
  <c r="G65" i="5"/>
  <c r="F65" i="5"/>
  <c r="E65" i="5"/>
  <c r="D65" i="5"/>
  <c r="C65" i="5"/>
  <c r="A65" i="5"/>
  <c r="M64" i="5"/>
  <c r="L64" i="5"/>
  <c r="K64" i="5"/>
  <c r="J64" i="5"/>
  <c r="I64" i="5"/>
  <c r="H64" i="5"/>
  <c r="G64" i="5"/>
  <c r="F64" i="5"/>
  <c r="E64" i="5"/>
  <c r="D64" i="5"/>
  <c r="C64" i="5"/>
  <c r="B64" i="5"/>
  <c r="A64" i="5"/>
  <c r="M63" i="5"/>
  <c r="K63" i="5"/>
  <c r="J63" i="5"/>
  <c r="I63" i="5"/>
  <c r="H63" i="5"/>
  <c r="G63" i="5"/>
  <c r="F63" i="5"/>
  <c r="E63" i="5"/>
  <c r="D63" i="5"/>
  <c r="C63" i="5"/>
  <c r="B63" i="5"/>
  <c r="A63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M60" i="5"/>
  <c r="K60" i="5"/>
  <c r="J60" i="5"/>
  <c r="I60" i="5"/>
  <c r="H60" i="5"/>
  <c r="G60" i="5"/>
  <c r="F60" i="5"/>
  <c r="E60" i="5"/>
  <c r="D60" i="5"/>
  <c r="C60" i="5"/>
  <c r="B60" i="5"/>
  <c r="A60" i="5"/>
  <c r="M59" i="5"/>
  <c r="L59" i="5"/>
  <c r="K59" i="5"/>
  <c r="J59" i="5"/>
  <c r="I59" i="5"/>
  <c r="H59" i="5"/>
  <c r="G59" i="5"/>
  <c r="F59" i="5"/>
  <c r="E59" i="5"/>
  <c r="C59" i="5"/>
  <c r="B59" i="5"/>
  <c r="A59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M57" i="5"/>
  <c r="L57" i="5"/>
  <c r="K57" i="5"/>
  <c r="J57" i="5"/>
  <c r="I57" i="5"/>
  <c r="H57" i="5"/>
  <c r="G57" i="5"/>
  <c r="E57" i="5"/>
  <c r="D57" i="5"/>
  <c r="C57" i="5"/>
  <c r="B57" i="5"/>
  <c r="A57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M55" i="5"/>
  <c r="L55" i="5"/>
  <c r="J55" i="5"/>
  <c r="I55" i="5"/>
  <c r="H55" i="5"/>
  <c r="G55" i="5"/>
  <c r="F55" i="5"/>
  <c r="E55" i="5"/>
  <c r="D55" i="5"/>
  <c r="C55" i="5"/>
  <c r="B55" i="5"/>
  <c r="A55" i="5"/>
  <c r="M54" i="5"/>
  <c r="L54" i="5"/>
  <c r="K54" i="5"/>
  <c r="J54" i="5"/>
  <c r="I54" i="5"/>
  <c r="H54" i="5"/>
  <c r="G54" i="5"/>
  <c r="F54" i="5"/>
  <c r="E54" i="5"/>
  <c r="D54" i="5"/>
  <c r="C54" i="5"/>
  <c r="A54" i="5"/>
  <c r="M53" i="5"/>
  <c r="L53" i="5"/>
  <c r="K53" i="5"/>
  <c r="J53" i="5"/>
  <c r="I53" i="5"/>
  <c r="H53" i="5"/>
  <c r="G53" i="5"/>
  <c r="F53" i="5"/>
  <c r="E53" i="5"/>
  <c r="C53" i="5"/>
  <c r="B53" i="5"/>
  <c r="A53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E50" i="5"/>
  <c r="C50" i="5"/>
  <c r="B50" i="5"/>
  <c r="A50" i="5"/>
  <c r="M49" i="5"/>
  <c r="L49" i="5"/>
  <c r="K49" i="5"/>
  <c r="J49" i="5"/>
  <c r="I49" i="5"/>
  <c r="H49" i="5"/>
  <c r="F49" i="5"/>
  <c r="E49" i="5"/>
  <c r="D49" i="5"/>
  <c r="C49" i="5"/>
  <c r="B49" i="5"/>
  <c r="A49" i="5"/>
  <c r="M48" i="5"/>
  <c r="L48" i="5"/>
  <c r="K48" i="5"/>
  <c r="J48" i="5"/>
  <c r="I48" i="5"/>
  <c r="H48" i="5"/>
  <c r="G48" i="5"/>
  <c r="F48" i="5"/>
  <c r="E48" i="5"/>
  <c r="C48" i="5"/>
  <c r="B48" i="5"/>
  <c r="A48" i="5"/>
  <c r="M47" i="5"/>
  <c r="L47" i="5"/>
  <c r="K47" i="5"/>
  <c r="J47" i="5"/>
  <c r="I47" i="5"/>
  <c r="F47" i="5"/>
  <c r="E47" i="5"/>
  <c r="D47" i="5"/>
  <c r="C47" i="5"/>
  <c r="A47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M45" i="5"/>
  <c r="K45" i="5"/>
  <c r="J45" i="5"/>
  <c r="I45" i="5"/>
  <c r="H45" i="5"/>
  <c r="G45" i="5"/>
  <c r="F45" i="5"/>
  <c r="E45" i="5"/>
  <c r="D45" i="5"/>
  <c r="C45" i="5"/>
  <c r="B45" i="5"/>
  <c r="A45" i="5"/>
  <c r="M44" i="5"/>
  <c r="L44" i="5"/>
  <c r="K44" i="5"/>
  <c r="J44" i="5"/>
  <c r="I44" i="5"/>
  <c r="H44" i="5"/>
  <c r="G44" i="5"/>
  <c r="E44" i="5"/>
  <c r="D44" i="5"/>
  <c r="C44" i="5"/>
  <c r="B44" i="5"/>
  <c r="A44" i="5"/>
  <c r="M43" i="5"/>
  <c r="L43" i="5"/>
  <c r="K43" i="5"/>
  <c r="J43" i="5"/>
  <c r="I43" i="5"/>
  <c r="H43" i="5"/>
  <c r="G43" i="5"/>
  <c r="F43" i="5"/>
  <c r="D43" i="5"/>
  <c r="C43" i="5"/>
  <c r="B43" i="5"/>
  <c r="A43" i="5"/>
  <c r="L42" i="5"/>
  <c r="K42" i="5"/>
  <c r="J42" i="5"/>
  <c r="I42" i="5"/>
  <c r="H42" i="5"/>
  <c r="G42" i="5"/>
  <c r="F42" i="5"/>
  <c r="E42" i="5"/>
  <c r="B42" i="5"/>
  <c r="A42" i="5"/>
  <c r="M41" i="5"/>
  <c r="L41" i="5"/>
  <c r="K41" i="5"/>
  <c r="J41" i="5"/>
  <c r="I41" i="5"/>
  <c r="H41" i="5"/>
  <c r="G41" i="5"/>
  <c r="F41" i="5"/>
  <c r="D41" i="5"/>
  <c r="C41" i="5"/>
  <c r="B41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M39" i="5"/>
  <c r="K39" i="5"/>
  <c r="I39" i="5"/>
  <c r="H39" i="5"/>
  <c r="G39" i="5"/>
  <c r="F39" i="5"/>
  <c r="E39" i="5"/>
  <c r="D39" i="5"/>
  <c r="C39" i="5"/>
  <c r="B39" i="5"/>
  <c r="A39" i="5"/>
  <c r="M38" i="5"/>
  <c r="L38" i="5"/>
  <c r="K38" i="5"/>
  <c r="J38" i="5"/>
  <c r="I38" i="5"/>
  <c r="H38" i="5"/>
  <c r="G38" i="5"/>
  <c r="F38" i="5"/>
  <c r="E38" i="5"/>
  <c r="C38" i="5"/>
  <c r="B38" i="5"/>
  <c r="A38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M36" i="5"/>
  <c r="L36" i="5"/>
  <c r="J36" i="5"/>
  <c r="I36" i="5"/>
  <c r="H36" i="5"/>
  <c r="G36" i="5"/>
  <c r="F36" i="5"/>
  <c r="E36" i="5"/>
  <c r="D36" i="5"/>
  <c r="C36" i="5"/>
  <c r="M35" i="5"/>
  <c r="L35" i="5"/>
  <c r="K35" i="5"/>
  <c r="J35" i="5"/>
  <c r="I35" i="5"/>
  <c r="H35" i="5"/>
  <c r="G35" i="5"/>
  <c r="F35" i="5"/>
  <c r="E35" i="5"/>
  <c r="D35" i="5"/>
  <c r="B35" i="5"/>
  <c r="A35" i="5"/>
  <c r="M34" i="5"/>
  <c r="L34" i="5"/>
  <c r="J34" i="5"/>
  <c r="I34" i="5"/>
  <c r="H34" i="5"/>
  <c r="G34" i="5"/>
  <c r="F34" i="5"/>
  <c r="E34" i="5"/>
  <c r="D34" i="5"/>
  <c r="C34" i="5"/>
  <c r="B34" i="5"/>
  <c r="A34" i="5"/>
  <c r="M33" i="5"/>
  <c r="L33" i="5"/>
  <c r="J33" i="5"/>
  <c r="I33" i="5"/>
  <c r="H33" i="5"/>
  <c r="G33" i="5"/>
  <c r="F33" i="5"/>
  <c r="E33" i="5"/>
  <c r="D33" i="5"/>
  <c r="C33" i="5"/>
  <c r="B33" i="5"/>
  <c r="M32" i="5"/>
  <c r="L32" i="5"/>
  <c r="J32" i="5"/>
  <c r="I32" i="5"/>
  <c r="H32" i="5"/>
  <c r="G32" i="5"/>
  <c r="F32" i="5"/>
  <c r="E32" i="5"/>
  <c r="D32" i="5"/>
  <c r="C32" i="5"/>
  <c r="A32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M30" i="5"/>
  <c r="L30" i="5"/>
  <c r="K30" i="5"/>
  <c r="I30" i="5"/>
  <c r="H30" i="5"/>
  <c r="G30" i="5"/>
  <c r="F30" i="5"/>
  <c r="E30" i="5"/>
  <c r="C30" i="5"/>
  <c r="B30" i="5"/>
  <c r="A30" i="5"/>
  <c r="M29" i="5"/>
  <c r="L29" i="5"/>
  <c r="K29" i="5"/>
  <c r="J29" i="5"/>
  <c r="I29" i="5"/>
  <c r="H29" i="5"/>
  <c r="G29" i="5"/>
  <c r="E29" i="5"/>
  <c r="D29" i="5"/>
  <c r="C29" i="5"/>
  <c r="B29" i="5"/>
  <c r="A29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L27" i="5"/>
  <c r="K27" i="5"/>
  <c r="J27" i="5"/>
  <c r="H27" i="5"/>
  <c r="G27" i="5"/>
  <c r="F27" i="5"/>
  <c r="E27" i="5"/>
  <c r="D27" i="5"/>
  <c r="B27" i="5"/>
  <c r="A27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M24" i="5"/>
  <c r="K24" i="5"/>
  <c r="J24" i="5"/>
  <c r="I24" i="5"/>
  <c r="G24" i="5"/>
  <c r="F24" i="5"/>
  <c r="E24" i="5"/>
  <c r="D24" i="5"/>
  <c r="C24" i="5"/>
  <c r="B24" i="5"/>
  <c r="A24" i="5"/>
  <c r="M23" i="5"/>
  <c r="L23" i="5"/>
  <c r="K23" i="5"/>
  <c r="J23" i="5"/>
  <c r="I23" i="5"/>
  <c r="H23" i="5"/>
  <c r="G23" i="5"/>
  <c r="F23" i="5"/>
  <c r="E23" i="5"/>
  <c r="B23" i="5"/>
  <c r="A23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M21" i="5"/>
  <c r="L21" i="5"/>
  <c r="J21" i="5"/>
  <c r="I21" i="5"/>
  <c r="H21" i="5"/>
  <c r="F21" i="5"/>
  <c r="E21" i="5"/>
  <c r="D21" i="5"/>
  <c r="C21" i="5"/>
  <c r="A21" i="5"/>
  <c r="M20" i="5"/>
  <c r="L20" i="5"/>
  <c r="J20" i="5"/>
  <c r="I20" i="5"/>
  <c r="H20" i="5"/>
  <c r="G20" i="5"/>
  <c r="F20" i="5"/>
  <c r="E20" i="5"/>
  <c r="D20" i="5"/>
  <c r="C20" i="5"/>
  <c r="B20" i="5"/>
  <c r="A20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M18" i="5"/>
  <c r="L18" i="5"/>
  <c r="K18" i="5"/>
  <c r="I18" i="5"/>
  <c r="H18" i="5"/>
  <c r="G18" i="5"/>
  <c r="E18" i="5"/>
  <c r="D18" i="5"/>
  <c r="C18" i="5"/>
  <c r="B18" i="5"/>
  <c r="A18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L16" i="5"/>
  <c r="K16" i="5"/>
  <c r="J16" i="5"/>
  <c r="I16" i="5"/>
  <c r="H16" i="5"/>
  <c r="G16" i="5"/>
  <c r="F16" i="5"/>
  <c r="E16" i="5"/>
  <c r="D16" i="5"/>
  <c r="C16" i="5"/>
  <c r="B16" i="5"/>
  <c r="A16" i="5"/>
  <c r="M15" i="5"/>
  <c r="L15" i="5"/>
  <c r="K15" i="5"/>
  <c r="J15" i="5"/>
  <c r="H15" i="5"/>
  <c r="G15" i="5"/>
  <c r="F15" i="5"/>
  <c r="D15" i="5"/>
  <c r="C15" i="5"/>
  <c r="B15" i="5"/>
  <c r="A15" i="5"/>
  <c r="L14" i="5"/>
  <c r="K14" i="5"/>
  <c r="J14" i="5"/>
  <c r="I14" i="5"/>
  <c r="H14" i="5"/>
  <c r="G14" i="5"/>
  <c r="F14" i="5"/>
  <c r="E14" i="5"/>
  <c r="D14" i="5"/>
  <c r="C14" i="5"/>
  <c r="B14" i="5"/>
  <c r="A14" i="5"/>
  <c r="M13" i="5"/>
  <c r="K13" i="5"/>
  <c r="J13" i="5"/>
  <c r="I13" i="5"/>
  <c r="H13" i="5"/>
  <c r="G13" i="5"/>
  <c r="F13" i="5"/>
  <c r="E13" i="5"/>
  <c r="D13" i="5"/>
  <c r="C13" i="5"/>
  <c r="B13" i="5"/>
  <c r="M12" i="5"/>
  <c r="L12" i="5"/>
  <c r="K12" i="5"/>
  <c r="J12" i="5"/>
  <c r="I12" i="5"/>
  <c r="G12" i="5"/>
  <c r="F12" i="5"/>
  <c r="E12" i="5"/>
  <c r="C12" i="5"/>
  <c r="B12" i="5"/>
  <c r="A12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M10" i="5"/>
  <c r="L10" i="5"/>
  <c r="J10" i="5"/>
  <c r="I10" i="5"/>
  <c r="H10" i="5"/>
  <c r="G10" i="5"/>
  <c r="F10" i="5"/>
  <c r="E10" i="5"/>
  <c r="D10" i="5"/>
  <c r="C10" i="5"/>
  <c r="A10" i="5"/>
  <c r="M9" i="5"/>
  <c r="L9" i="5"/>
  <c r="K9" i="5"/>
  <c r="J9" i="5"/>
  <c r="I9" i="5"/>
  <c r="H9" i="5"/>
  <c r="F9" i="5"/>
  <c r="E9" i="5"/>
  <c r="D9" i="5"/>
  <c r="C9" i="5"/>
  <c r="B9" i="5"/>
  <c r="A9" i="5"/>
  <c r="M8" i="5"/>
  <c r="L8" i="5"/>
  <c r="J8" i="5"/>
  <c r="I8" i="5"/>
  <c r="H8" i="5"/>
  <c r="G8" i="5"/>
  <c r="F8" i="5"/>
  <c r="E8" i="5"/>
  <c r="D8" i="5"/>
  <c r="C8" i="5"/>
  <c r="B8" i="5"/>
  <c r="A8" i="5"/>
  <c r="M7" i="5"/>
  <c r="L7" i="5"/>
  <c r="K7" i="5"/>
  <c r="I7" i="5"/>
  <c r="H7" i="5"/>
  <c r="G7" i="5"/>
  <c r="F7" i="5"/>
  <c r="E7" i="5"/>
  <c r="D7" i="5"/>
  <c r="C7" i="5"/>
  <c r="B7" i="5"/>
  <c r="A7" i="5"/>
  <c r="M6" i="5"/>
  <c r="L6" i="5"/>
  <c r="K6" i="5"/>
  <c r="J6" i="5"/>
  <c r="I6" i="5"/>
  <c r="H6" i="5"/>
  <c r="G6" i="5"/>
  <c r="E6" i="5"/>
  <c r="D6" i="5"/>
  <c r="C6" i="5"/>
  <c r="B6" i="5"/>
  <c r="A6" i="5"/>
  <c r="L5" i="5"/>
  <c r="K5" i="5"/>
  <c r="J5" i="5"/>
  <c r="I5" i="5"/>
  <c r="H5" i="5"/>
  <c r="G5" i="5"/>
  <c r="F5" i="5"/>
  <c r="E5" i="5"/>
  <c r="D5" i="5"/>
  <c r="C5" i="5"/>
  <c r="B5" i="5"/>
  <c r="A5" i="5"/>
  <c r="M4" i="5"/>
  <c r="L4" i="5"/>
  <c r="K4" i="5"/>
  <c r="J4" i="5"/>
  <c r="H4" i="5"/>
  <c r="F4" i="5"/>
  <c r="E4" i="5"/>
  <c r="D4" i="5"/>
  <c r="C4" i="5"/>
  <c r="B4" i="5"/>
  <c r="A4" i="5"/>
  <c r="M3" i="5"/>
  <c r="L3" i="5"/>
  <c r="K3" i="5"/>
  <c r="J3" i="5"/>
  <c r="I3" i="5"/>
  <c r="H3" i="5"/>
  <c r="G3" i="5"/>
  <c r="F3" i="5"/>
  <c r="D3" i="5"/>
  <c r="C3" i="5"/>
  <c r="B3" i="5"/>
  <c r="M2" i="5"/>
  <c r="K2" i="5"/>
  <c r="J2" i="5"/>
  <c r="H2" i="5"/>
  <c r="G2" i="5"/>
  <c r="F2" i="5"/>
  <c r="E2" i="5"/>
  <c r="D2" i="5"/>
  <c r="C2" i="5"/>
  <c r="B2" i="5"/>
  <c r="A2" i="5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M97" i="4"/>
  <c r="L97" i="4"/>
  <c r="K97" i="4"/>
  <c r="J97" i="4"/>
  <c r="I97" i="4"/>
  <c r="H97" i="4"/>
  <c r="G97" i="4"/>
  <c r="F97" i="4"/>
  <c r="E97" i="4"/>
  <c r="D97" i="4"/>
  <c r="C97" i="4"/>
  <c r="B97" i="4"/>
  <c r="A97" i="4"/>
  <c r="M96" i="4"/>
  <c r="L96" i="4"/>
  <c r="K96" i="4"/>
  <c r="J96" i="4"/>
  <c r="I96" i="4"/>
  <c r="H96" i="4"/>
  <c r="G96" i="4"/>
  <c r="F96" i="4"/>
  <c r="E96" i="4"/>
  <c r="D96" i="4"/>
  <c r="C96" i="4"/>
  <c r="B96" i="4"/>
  <c r="A96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M90" i="4"/>
  <c r="L90" i="4"/>
  <c r="K90" i="4"/>
  <c r="J90" i="4"/>
  <c r="I90" i="4"/>
  <c r="H90" i="4"/>
  <c r="G90" i="4"/>
  <c r="F90" i="4"/>
  <c r="E90" i="4"/>
  <c r="D90" i="4"/>
  <c r="C90" i="4"/>
  <c r="B90" i="4"/>
  <c r="A90" i="4"/>
  <c r="M89" i="4"/>
  <c r="L89" i="4"/>
  <c r="K89" i="4"/>
  <c r="J89" i="4"/>
  <c r="I89" i="4"/>
  <c r="H89" i="4"/>
  <c r="G89" i="4"/>
  <c r="F89" i="4"/>
  <c r="E89" i="4"/>
  <c r="D89" i="4"/>
  <c r="C89" i="4"/>
  <c r="B89" i="4"/>
  <c r="A89" i="4"/>
  <c r="M88" i="4"/>
  <c r="L88" i="4"/>
  <c r="K88" i="4"/>
  <c r="J88" i="4"/>
  <c r="I88" i="4"/>
  <c r="H88" i="4"/>
  <c r="G88" i="4"/>
  <c r="F88" i="4"/>
  <c r="E88" i="4"/>
  <c r="D88" i="4"/>
  <c r="C88" i="4"/>
  <c r="B88" i="4"/>
  <c r="A88" i="4"/>
  <c r="M87" i="4"/>
  <c r="L87" i="4"/>
  <c r="K87" i="4"/>
  <c r="J87" i="4"/>
  <c r="I87" i="4"/>
  <c r="H87" i="4"/>
  <c r="G87" i="4"/>
  <c r="F87" i="4"/>
  <c r="E87" i="4"/>
  <c r="D87" i="4"/>
  <c r="C87" i="4"/>
  <c r="B87" i="4"/>
  <c r="A87" i="4"/>
  <c r="M86" i="4"/>
  <c r="L86" i="4"/>
  <c r="K86" i="4"/>
  <c r="J86" i="4"/>
  <c r="I86" i="4"/>
  <c r="H86" i="4"/>
  <c r="G86" i="4"/>
  <c r="F86" i="4"/>
  <c r="E86" i="4"/>
  <c r="D86" i="4"/>
  <c r="C86" i="4"/>
  <c r="B86" i="4"/>
  <c r="A86" i="4"/>
  <c r="M85" i="4"/>
  <c r="L85" i="4"/>
  <c r="K85" i="4"/>
  <c r="J85" i="4"/>
  <c r="I85" i="4"/>
  <c r="H85" i="4"/>
  <c r="G85" i="4"/>
  <c r="F85" i="4"/>
  <c r="E85" i="4"/>
  <c r="D85" i="4"/>
  <c r="B85" i="4"/>
  <c r="A85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M82" i="4"/>
  <c r="L82" i="4"/>
  <c r="K82" i="4"/>
  <c r="J82" i="4"/>
  <c r="I82" i="4"/>
  <c r="H82" i="4"/>
  <c r="G82" i="4"/>
  <c r="F82" i="4"/>
  <c r="E82" i="4"/>
  <c r="D82" i="4"/>
  <c r="C82" i="4"/>
  <c r="A82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M78" i="4"/>
  <c r="L78" i="4"/>
  <c r="K78" i="4"/>
  <c r="J78" i="4"/>
  <c r="I78" i="4"/>
  <c r="H78" i="4"/>
  <c r="G78" i="4"/>
  <c r="F78" i="4"/>
  <c r="E78" i="4"/>
  <c r="D78" i="4"/>
  <c r="B78" i="4"/>
  <c r="A78" i="4"/>
  <c r="L77" i="4"/>
  <c r="K77" i="4"/>
  <c r="J77" i="4"/>
  <c r="I77" i="4"/>
  <c r="H77" i="4"/>
  <c r="G77" i="4"/>
  <c r="F77" i="4"/>
  <c r="E77" i="4"/>
  <c r="D77" i="4"/>
  <c r="C77" i="4"/>
  <c r="B77" i="4"/>
  <c r="A77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M75" i="4"/>
  <c r="L75" i="4"/>
  <c r="K75" i="4"/>
  <c r="J75" i="4"/>
  <c r="I75" i="4"/>
  <c r="H75" i="4"/>
  <c r="G75" i="4"/>
  <c r="F75" i="4"/>
  <c r="E75" i="4"/>
  <c r="D75" i="4"/>
  <c r="C75" i="4"/>
  <c r="A75" i="4"/>
  <c r="M74" i="4"/>
  <c r="K74" i="4"/>
  <c r="J74" i="4"/>
  <c r="I74" i="4"/>
  <c r="H74" i="4"/>
  <c r="G74" i="4"/>
  <c r="F74" i="4"/>
  <c r="E74" i="4"/>
  <c r="D74" i="4"/>
  <c r="C74" i="4"/>
  <c r="B74" i="4"/>
  <c r="A74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M71" i="4"/>
  <c r="L71" i="4"/>
  <c r="J71" i="4"/>
  <c r="I71" i="4"/>
  <c r="H71" i="4"/>
  <c r="G71" i="4"/>
  <c r="F71" i="4"/>
  <c r="E71" i="4"/>
  <c r="D71" i="4"/>
  <c r="C71" i="4"/>
  <c r="B71" i="4"/>
  <c r="A71" i="4"/>
  <c r="L70" i="4"/>
  <c r="K70" i="4"/>
  <c r="J70" i="4"/>
  <c r="I70" i="4"/>
  <c r="H70" i="4"/>
  <c r="G70" i="4"/>
  <c r="F70" i="4"/>
  <c r="E70" i="4"/>
  <c r="D70" i="4"/>
  <c r="C70" i="4"/>
  <c r="B70" i="4"/>
  <c r="A70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M68" i="4"/>
  <c r="L68" i="4"/>
  <c r="K68" i="4"/>
  <c r="I68" i="4"/>
  <c r="H68" i="4"/>
  <c r="G68" i="4"/>
  <c r="F68" i="4"/>
  <c r="E68" i="4"/>
  <c r="D68" i="4"/>
  <c r="B68" i="4"/>
  <c r="A68" i="4"/>
  <c r="M67" i="4"/>
  <c r="L67" i="4"/>
  <c r="K67" i="4"/>
  <c r="J67" i="4"/>
  <c r="I67" i="4"/>
  <c r="H67" i="4"/>
  <c r="G67" i="4"/>
  <c r="F67" i="4"/>
  <c r="E67" i="4"/>
  <c r="D67" i="4"/>
  <c r="C67" i="4"/>
  <c r="M66" i="4"/>
  <c r="K66" i="4"/>
  <c r="J66" i="4"/>
  <c r="I66" i="4"/>
  <c r="H66" i="4"/>
  <c r="G66" i="4"/>
  <c r="F66" i="4"/>
  <c r="E66" i="4"/>
  <c r="D66" i="4"/>
  <c r="C66" i="4"/>
  <c r="B66" i="4"/>
  <c r="A66" i="4"/>
  <c r="M65" i="4"/>
  <c r="L65" i="4"/>
  <c r="K65" i="4"/>
  <c r="I65" i="4"/>
  <c r="H65" i="4"/>
  <c r="G65" i="4"/>
  <c r="F65" i="4"/>
  <c r="E65" i="4"/>
  <c r="D65" i="4"/>
  <c r="C65" i="4"/>
  <c r="A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K63" i="4"/>
  <c r="J63" i="4"/>
  <c r="I63" i="4"/>
  <c r="H63" i="4"/>
  <c r="G63" i="4"/>
  <c r="F63" i="4"/>
  <c r="E63" i="4"/>
  <c r="D63" i="4"/>
  <c r="C63" i="4"/>
  <c r="B63" i="4"/>
  <c r="A63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K60" i="4"/>
  <c r="J60" i="4"/>
  <c r="I60" i="4"/>
  <c r="H60" i="4"/>
  <c r="G60" i="4"/>
  <c r="F60" i="4"/>
  <c r="E60" i="4"/>
  <c r="D60" i="4"/>
  <c r="C60" i="4"/>
  <c r="B60" i="4"/>
  <c r="A60" i="4"/>
  <c r="M59" i="4"/>
  <c r="L59" i="4"/>
  <c r="K59" i="4"/>
  <c r="J59" i="4"/>
  <c r="I59" i="4"/>
  <c r="H59" i="4"/>
  <c r="G59" i="4"/>
  <c r="F59" i="4"/>
  <c r="E59" i="4"/>
  <c r="C59" i="4"/>
  <c r="B59" i="4"/>
  <c r="A59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M57" i="4"/>
  <c r="K57" i="4"/>
  <c r="J57" i="4"/>
  <c r="I57" i="4"/>
  <c r="H57" i="4"/>
  <c r="G57" i="4"/>
  <c r="E57" i="4"/>
  <c r="D57" i="4"/>
  <c r="C57" i="4"/>
  <c r="B57" i="4"/>
  <c r="A57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M55" i="4"/>
  <c r="L55" i="4"/>
  <c r="J55" i="4"/>
  <c r="I55" i="4"/>
  <c r="H55" i="4"/>
  <c r="G55" i="4"/>
  <c r="F55" i="4"/>
  <c r="E55" i="4"/>
  <c r="D55" i="4"/>
  <c r="C55" i="4"/>
  <c r="B55" i="4"/>
  <c r="A55" i="4"/>
  <c r="M54" i="4"/>
  <c r="L54" i="4"/>
  <c r="J54" i="4"/>
  <c r="I54" i="4"/>
  <c r="H54" i="4"/>
  <c r="G54" i="4"/>
  <c r="F54" i="4"/>
  <c r="E54" i="4"/>
  <c r="D54" i="4"/>
  <c r="C54" i="4"/>
  <c r="A54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L51" i="4"/>
  <c r="K51" i="4"/>
  <c r="I51" i="4"/>
  <c r="H51" i="4"/>
  <c r="G51" i="4"/>
  <c r="F51" i="4"/>
  <c r="E51" i="4"/>
  <c r="D51" i="4"/>
  <c r="C51" i="4"/>
  <c r="B51" i="4"/>
  <c r="A51" i="4"/>
  <c r="M50" i="4"/>
  <c r="L50" i="4"/>
  <c r="K50" i="4"/>
  <c r="J50" i="4"/>
  <c r="I50" i="4"/>
  <c r="H50" i="4"/>
  <c r="G50" i="4"/>
  <c r="F50" i="4"/>
  <c r="E50" i="4"/>
  <c r="C50" i="4"/>
  <c r="B50" i="4"/>
  <c r="A50" i="4"/>
  <c r="M49" i="4"/>
  <c r="L49" i="4"/>
  <c r="K49" i="4"/>
  <c r="J49" i="4"/>
  <c r="I49" i="4"/>
  <c r="H49" i="4"/>
  <c r="F49" i="4"/>
  <c r="E49" i="4"/>
  <c r="D49" i="4"/>
  <c r="C49" i="4"/>
  <c r="B49" i="4"/>
  <c r="A49" i="4"/>
  <c r="M48" i="4"/>
  <c r="L48" i="4"/>
  <c r="K48" i="4"/>
  <c r="J48" i="4"/>
  <c r="I48" i="4"/>
  <c r="H48" i="4"/>
  <c r="G48" i="4"/>
  <c r="F48" i="4"/>
  <c r="E48" i="4"/>
  <c r="C48" i="4"/>
  <c r="B48" i="4"/>
  <c r="A48" i="4"/>
  <c r="M47" i="4"/>
  <c r="L47" i="4"/>
  <c r="K47" i="4"/>
  <c r="J47" i="4"/>
  <c r="I47" i="4"/>
  <c r="G47" i="4"/>
  <c r="F47" i="4"/>
  <c r="E47" i="4"/>
  <c r="D47" i="4"/>
  <c r="C47" i="4"/>
  <c r="B47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M43" i="4"/>
  <c r="L43" i="4"/>
  <c r="K43" i="4"/>
  <c r="J43" i="4"/>
  <c r="I43" i="4"/>
  <c r="H43" i="4"/>
  <c r="G43" i="4"/>
  <c r="F43" i="4"/>
  <c r="D43" i="4"/>
  <c r="C43" i="4"/>
  <c r="B43" i="4"/>
  <c r="A43" i="4"/>
  <c r="L42" i="4"/>
  <c r="K42" i="4"/>
  <c r="J42" i="4"/>
  <c r="I42" i="4"/>
  <c r="H42" i="4"/>
  <c r="G42" i="4"/>
  <c r="F42" i="4"/>
  <c r="E42" i="4"/>
  <c r="C42" i="4"/>
  <c r="B42" i="4"/>
  <c r="A42" i="4"/>
  <c r="M41" i="4"/>
  <c r="L41" i="4"/>
  <c r="K41" i="4"/>
  <c r="J41" i="4"/>
  <c r="I41" i="4"/>
  <c r="H41" i="4"/>
  <c r="G41" i="4"/>
  <c r="F41" i="4"/>
  <c r="E41" i="4"/>
  <c r="D41" i="4"/>
  <c r="B41" i="4"/>
  <c r="A41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M39" i="4"/>
  <c r="K39" i="4"/>
  <c r="J39" i="4"/>
  <c r="I39" i="4"/>
  <c r="H39" i="4"/>
  <c r="G39" i="4"/>
  <c r="F39" i="4"/>
  <c r="E39" i="4"/>
  <c r="D39" i="4"/>
  <c r="B39" i="4"/>
  <c r="A39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M36" i="4"/>
  <c r="L36" i="4"/>
  <c r="J36" i="4"/>
  <c r="I36" i="4"/>
  <c r="H36" i="4"/>
  <c r="G36" i="4"/>
  <c r="F36" i="4"/>
  <c r="E36" i="4"/>
  <c r="D36" i="4"/>
  <c r="C36" i="4"/>
  <c r="A36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M33" i="4"/>
  <c r="L33" i="4"/>
  <c r="J33" i="4"/>
  <c r="I33" i="4"/>
  <c r="H33" i="4"/>
  <c r="G33" i="4"/>
  <c r="F33" i="4"/>
  <c r="E33" i="4"/>
  <c r="D33" i="4"/>
  <c r="B33" i="4"/>
  <c r="A33" i="4"/>
  <c r="M32" i="4"/>
  <c r="L32" i="4"/>
  <c r="J32" i="4"/>
  <c r="I32" i="4"/>
  <c r="H32" i="4"/>
  <c r="G32" i="4"/>
  <c r="F32" i="4"/>
  <c r="E32" i="4"/>
  <c r="D32" i="4"/>
  <c r="C32" i="4"/>
  <c r="B32" i="4"/>
  <c r="A32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M30" i="4"/>
  <c r="L30" i="4"/>
  <c r="K30" i="4"/>
  <c r="I30" i="4"/>
  <c r="H30" i="4"/>
  <c r="G30" i="4"/>
  <c r="F30" i="4"/>
  <c r="E30" i="4"/>
  <c r="D30" i="4"/>
  <c r="C30" i="4"/>
  <c r="B30" i="4"/>
  <c r="M29" i="4"/>
  <c r="L29" i="4"/>
  <c r="K29" i="4"/>
  <c r="J29" i="4"/>
  <c r="I29" i="4"/>
  <c r="H29" i="4"/>
  <c r="G29" i="4"/>
  <c r="E29" i="4"/>
  <c r="D29" i="4"/>
  <c r="C29" i="4"/>
  <c r="B29" i="4"/>
  <c r="A29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L27" i="4"/>
  <c r="K27" i="4"/>
  <c r="J27" i="4"/>
  <c r="H27" i="4"/>
  <c r="G27" i="4"/>
  <c r="F27" i="4"/>
  <c r="E27" i="4"/>
  <c r="D27" i="4"/>
  <c r="C27" i="4"/>
  <c r="B27" i="4"/>
  <c r="A27" i="4"/>
  <c r="M26" i="4"/>
  <c r="L26" i="4"/>
  <c r="K26" i="4"/>
  <c r="J26" i="4"/>
  <c r="I26" i="4"/>
  <c r="H26" i="4"/>
  <c r="G26" i="4"/>
  <c r="F26" i="4"/>
  <c r="E26" i="4"/>
  <c r="D26" i="4"/>
  <c r="C26" i="4"/>
  <c r="B26" i="4"/>
  <c r="M25" i="4"/>
  <c r="K25" i="4"/>
  <c r="J25" i="4"/>
  <c r="I25" i="4"/>
  <c r="H25" i="4"/>
  <c r="G25" i="4"/>
  <c r="F25" i="4"/>
  <c r="E25" i="4"/>
  <c r="D25" i="4"/>
  <c r="C25" i="4"/>
  <c r="B25" i="4"/>
  <c r="A25" i="4"/>
  <c r="M24" i="4"/>
  <c r="K24" i="4"/>
  <c r="J24" i="4"/>
  <c r="I24" i="4"/>
  <c r="G24" i="4"/>
  <c r="F24" i="4"/>
  <c r="E24" i="4"/>
  <c r="D24" i="4"/>
  <c r="B24" i="4"/>
  <c r="A24" i="4"/>
  <c r="M23" i="4"/>
  <c r="L23" i="4"/>
  <c r="K23" i="4"/>
  <c r="J23" i="4"/>
  <c r="I23" i="4"/>
  <c r="H23" i="4"/>
  <c r="G23" i="4"/>
  <c r="F23" i="4"/>
  <c r="E23" i="4"/>
  <c r="C23" i="4"/>
  <c r="B23" i="4"/>
  <c r="A23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M21" i="4"/>
  <c r="L21" i="4"/>
  <c r="J21" i="4"/>
  <c r="I21" i="4"/>
  <c r="H21" i="4"/>
  <c r="F21" i="4"/>
  <c r="E21" i="4"/>
  <c r="D21" i="4"/>
  <c r="C21" i="4"/>
  <c r="A21" i="4"/>
  <c r="M20" i="4"/>
  <c r="L20" i="4"/>
  <c r="J20" i="4"/>
  <c r="I20" i="4"/>
  <c r="H20" i="4"/>
  <c r="G20" i="4"/>
  <c r="F20" i="4"/>
  <c r="E20" i="4"/>
  <c r="D20" i="4"/>
  <c r="C20" i="4"/>
  <c r="B20" i="4"/>
  <c r="A20" i="4"/>
  <c r="M19" i="4"/>
  <c r="L19" i="4"/>
  <c r="K19" i="4"/>
  <c r="I19" i="4"/>
  <c r="H19" i="4"/>
  <c r="G19" i="4"/>
  <c r="F19" i="4"/>
  <c r="E19" i="4"/>
  <c r="D19" i="4"/>
  <c r="C19" i="4"/>
  <c r="B19" i="4"/>
  <c r="A19" i="4"/>
  <c r="M18" i="4"/>
  <c r="L18" i="4"/>
  <c r="K18" i="4"/>
  <c r="I18" i="4"/>
  <c r="H18" i="4"/>
  <c r="G18" i="4"/>
  <c r="E18" i="4"/>
  <c r="D18" i="4"/>
  <c r="C18" i="4"/>
  <c r="B18" i="4"/>
  <c r="M17" i="4"/>
  <c r="K17" i="4"/>
  <c r="J17" i="4"/>
  <c r="I17" i="4"/>
  <c r="H17" i="4"/>
  <c r="G17" i="4"/>
  <c r="F17" i="4"/>
  <c r="E17" i="4"/>
  <c r="D17" i="4"/>
  <c r="C17" i="4"/>
  <c r="B17" i="4"/>
  <c r="A17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M15" i="4"/>
  <c r="L15" i="4"/>
  <c r="K15" i="4"/>
  <c r="J15" i="4"/>
  <c r="H15" i="4"/>
  <c r="G15" i="4"/>
  <c r="F15" i="4"/>
  <c r="D15" i="4"/>
  <c r="C15" i="4"/>
  <c r="B15" i="4"/>
  <c r="A15" i="4"/>
  <c r="L14" i="4"/>
  <c r="K14" i="4"/>
  <c r="J14" i="4"/>
  <c r="I14" i="4"/>
  <c r="H14" i="4"/>
  <c r="G14" i="4"/>
  <c r="F14" i="4"/>
  <c r="E14" i="4"/>
  <c r="D14" i="4"/>
  <c r="C14" i="4"/>
  <c r="B14" i="4"/>
  <c r="A14" i="4"/>
  <c r="M13" i="4"/>
  <c r="L13" i="4"/>
  <c r="K13" i="4"/>
  <c r="J13" i="4"/>
  <c r="I13" i="4"/>
  <c r="G13" i="4"/>
  <c r="F13" i="4"/>
  <c r="E13" i="4"/>
  <c r="D13" i="4"/>
  <c r="C13" i="4"/>
  <c r="B13" i="4"/>
  <c r="A13" i="4"/>
  <c r="M12" i="4"/>
  <c r="L12" i="4"/>
  <c r="K12" i="4"/>
  <c r="J12" i="4"/>
  <c r="I12" i="4"/>
  <c r="G12" i="4"/>
  <c r="F12" i="4"/>
  <c r="E12" i="4"/>
  <c r="B12" i="4"/>
  <c r="A12" i="4"/>
  <c r="M11" i="4"/>
  <c r="L11" i="4"/>
  <c r="K11" i="4"/>
  <c r="I11" i="4"/>
  <c r="H11" i="4"/>
  <c r="G11" i="4"/>
  <c r="F11" i="4"/>
  <c r="E11" i="4"/>
  <c r="D11" i="4"/>
  <c r="C11" i="4"/>
  <c r="B11" i="4"/>
  <c r="M10" i="4"/>
  <c r="L10" i="4"/>
  <c r="K10" i="4"/>
  <c r="J10" i="4"/>
  <c r="I10" i="4"/>
  <c r="H10" i="4"/>
  <c r="G10" i="4"/>
  <c r="F10" i="4"/>
  <c r="E10" i="4"/>
  <c r="D10" i="4"/>
  <c r="C10" i="4"/>
  <c r="A10" i="4"/>
  <c r="M9" i="4"/>
  <c r="L9" i="4"/>
  <c r="K9" i="4"/>
  <c r="J9" i="4"/>
  <c r="I9" i="4"/>
  <c r="H9" i="4"/>
  <c r="F9" i="4"/>
  <c r="E9" i="4"/>
  <c r="D9" i="4"/>
  <c r="C9" i="4"/>
  <c r="B9" i="4"/>
  <c r="A9" i="4"/>
  <c r="M8" i="4"/>
  <c r="L8" i="4"/>
  <c r="J8" i="4"/>
  <c r="I8" i="4"/>
  <c r="H8" i="4"/>
  <c r="G8" i="4"/>
  <c r="F8" i="4"/>
  <c r="E8" i="4"/>
  <c r="D8" i="4"/>
  <c r="C8" i="4"/>
  <c r="B8" i="4"/>
  <c r="A8" i="4"/>
  <c r="M7" i="4"/>
  <c r="L7" i="4"/>
  <c r="K7" i="4"/>
  <c r="J7" i="4"/>
  <c r="I7" i="4"/>
  <c r="H7" i="4"/>
  <c r="G7" i="4"/>
  <c r="E7" i="4"/>
  <c r="D7" i="4"/>
  <c r="C7" i="4"/>
  <c r="B7" i="4"/>
  <c r="A7" i="4"/>
  <c r="M6" i="4"/>
  <c r="L6" i="4"/>
  <c r="K6" i="4"/>
  <c r="J6" i="4"/>
  <c r="I6" i="4"/>
  <c r="H6" i="4"/>
  <c r="G6" i="4"/>
  <c r="E6" i="4"/>
  <c r="D6" i="4"/>
  <c r="C6" i="4"/>
  <c r="B6" i="4"/>
  <c r="A6" i="4"/>
  <c r="L5" i="4"/>
  <c r="K5" i="4"/>
  <c r="J5" i="4"/>
  <c r="I5" i="4"/>
  <c r="G5" i="4"/>
  <c r="F5" i="4"/>
  <c r="E5" i="4"/>
  <c r="D5" i="4"/>
  <c r="B5" i="4"/>
  <c r="A5" i="4"/>
  <c r="M4" i="4"/>
  <c r="L4" i="4"/>
  <c r="K4" i="4"/>
  <c r="J4" i="4"/>
  <c r="I4" i="4"/>
  <c r="H4" i="4"/>
  <c r="F4" i="4"/>
  <c r="E4" i="4"/>
  <c r="D4" i="4"/>
  <c r="C4" i="4"/>
  <c r="B4" i="4"/>
  <c r="A4" i="4"/>
  <c r="M3" i="4"/>
  <c r="L3" i="4"/>
  <c r="K3" i="4"/>
  <c r="J3" i="4"/>
  <c r="I3" i="4"/>
  <c r="H3" i="4"/>
  <c r="G3" i="4"/>
  <c r="F3" i="4"/>
  <c r="D3" i="4"/>
  <c r="C3" i="4"/>
  <c r="B3" i="4"/>
  <c r="M2" i="4"/>
  <c r="K2" i="4"/>
  <c r="J2" i="4"/>
  <c r="H2" i="4"/>
  <c r="G2" i="4"/>
  <c r="F2" i="4"/>
  <c r="E2" i="4"/>
  <c r="D2" i="4"/>
  <c r="C2" i="4"/>
  <c r="B2" i="4"/>
  <c r="A2" i="4"/>
  <c r="E15" i="4" l="1"/>
  <c r="H24" i="4"/>
  <c r="J30" i="4"/>
  <c r="K20" i="5"/>
  <c r="D23" i="5"/>
  <c r="F29" i="5"/>
  <c r="K36" i="5"/>
  <c r="L39" i="5"/>
  <c r="M42" i="5"/>
  <c r="L63" i="5"/>
  <c r="B65" i="5"/>
  <c r="J65" i="5"/>
  <c r="M6" i="2"/>
  <c r="I9" i="2"/>
  <c r="I13" i="2"/>
  <c r="E16" i="2"/>
  <c r="I17" i="2"/>
  <c r="M28" i="2"/>
  <c r="E34" i="2"/>
  <c r="I39" i="2"/>
  <c r="I41" i="2"/>
  <c r="E42" i="2"/>
  <c r="E46" i="2"/>
  <c r="I51" i="2"/>
  <c r="E52" i="2"/>
  <c r="E54" i="2"/>
  <c r="M64" i="2"/>
  <c r="M70" i="2"/>
  <c r="I77" i="2"/>
  <c r="M78" i="2"/>
  <c r="D86" i="2"/>
  <c r="L86" i="2"/>
  <c r="L12" i="3"/>
  <c r="H13" i="3"/>
  <c r="D14" i="3"/>
  <c r="L14" i="3"/>
  <c r="L24" i="3"/>
  <c r="H25" i="3"/>
  <c r="D36" i="3"/>
  <c r="L36" i="3"/>
  <c r="L38" i="3"/>
  <c r="H39" i="3"/>
  <c r="D40" i="3"/>
  <c r="L40" i="3"/>
  <c r="H41" i="3"/>
  <c r="H51" i="3"/>
  <c r="H53" i="3"/>
  <c r="D58" i="3"/>
  <c r="L58" i="3"/>
  <c r="D86" i="3"/>
  <c r="L86" i="3"/>
  <c r="A3" i="4"/>
  <c r="A11" i="4"/>
  <c r="D12" i="4"/>
  <c r="F18" i="4"/>
  <c r="G21" i="4"/>
  <c r="I27" i="4"/>
  <c r="K33" i="4"/>
  <c r="B54" i="4"/>
  <c r="L60" i="4"/>
  <c r="A67" i="4"/>
  <c r="H5" i="4"/>
  <c r="F7" i="4"/>
  <c r="J11" i="4"/>
  <c r="H13" i="4"/>
  <c r="L17" i="4"/>
  <c r="J19" i="4"/>
  <c r="L25" i="4"/>
  <c r="J51" i="4"/>
  <c r="K54" i="4"/>
  <c r="L57" i="4"/>
  <c r="M60" i="4"/>
  <c r="A64" i="4"/>
  <c r="B67" i="4"/>
  <c r="B75" i="4"/>
  <c r="D12" i="5"/>
  <c r="E15" i="5"/>
  <c r="F18" i="5"/>
  <c r="G21" i="5"/>
  <c r="H24" i="5"/>
  <c r="I27" i="5"/>
  <c r="J30" i="5"/>
  <c r="K33" i="5"/>
  <c r="B54" i="5"/>
  <c r="L60" i="5"/>
  <c r="J13" i="2"/>
  <c r="N18" i="2"/>
  <c r="J19" i="2"/>
  <c r="N20" i="2"/>
  <c r="J39" i="2"/>
  <c r="J41" i="2"/>
  <c r="N46" i="2"/>
  <c r="J51" i="2"/>
  <c r="N74" i="2"/>
  <c r="M6" i="3"/>
  <c r="I13" i="3"/>
  <c r="M28" i="3"/>
  <c r="E34" i="3"/>
  <c r="I39" i="3"/>
  <c r="I41" i="3"/>
  <c r="E42" i="3"/>
  <c r="E46" i="3"/>
  <c r="I51" i="3"/>
  <c r="E52" i="3"/>
  <c r="E54" i="3"/>
  <c r="M70" i="3"/>
  <c r="I77" i="3"/>
  <c r="M78" i="3"/>
  <c r="I2" i="4"/>
  <c r="G4" i="4"/>
  <c r="K8" i="4"/>
  <c r="M14" i="4"/>
  <c r="A18" i="4"/>
  <c r="B21" i="4"/>
  <c r="A26" i="4"/>
  <c r="K32" i="4"/>
  <c r="H47" i="4"/>
  <c r="F57" i="4"/>
  <c r="D59" i="4"/>
  <c r="M70" i="4"/>
  <c r="B32" i="5"/>
  <c r="E41" i="5"/>
  <c r="F44" i="5"/>
  <c r="G47" i="5"/>
  <c r="H8" i="2"/>
  <c r="L13" i="2"/>
  <c r="D25" i="2"/>
  <c r="L25" i="2"/>
  <c r="L37" i="2"/>
  <c r="L39" i="2"/>
  <c r="L41" i="2"/>
  <c r="D51" i="2"/>
  <c r="L51" i="2"/>
  <c r="L59" i="2"/>
  <c r="D69" i="2"/>
  <c r="D71" i="2"/>
  <c r="H74" i="2"/>
  <c r="L75" i="2"/>
  <c r="D79" i="2"/>
  <c r="G10" i="3"/>
  <c r="K11" i="3"/>
  <c r="K13" i="3"/>
  <c r="K39" i="3"/>
  <c r="K41" i="3"/>
  <c r="K43" i="3"/>
  <c r="C51" i="3"/>
  <c r="K51" i="3"/>
  <c r="K69" i="3"/>
  <c r="K83" i="3"/>
  <c r="E3" i="4"/>
  <c r="F6" i="4"/>
  <c r="G9" i="4"/>
  <c r="B10" i="4"/>
  <c r="H12" i="4"/>
  <c r="I15" i="4"/>
  <c r="J18" i="4"/>
  <c r="K21" i="4"/>
  <c r="L24" i="4"/>
  <c r="M27" i="4"/>
  <c r="E43" i="4"/>
  <c r="D48" i="4"/>
  <c r="G49" i="4"/>
  <c r="M51" i="4"/>
  <c r="B82" i="4"/>
  <c r="I2" i="5"/>
  <c r="G4" i="5"/>
  <c r="K8" i="5"/>
  <c r="B21" i="5"/>
  <c r="K32" i="5"/>
  <c r="F57" i="5"/>
  <c r="D59" i="5"/>
  <c r="E13" i="2"/>
  <c r="M13" i="2"/>
  <c r="I16" i="2"/>
  <c r="M17" i="2"/>
  <c r="M21" i="2"/>
  <c r="E27" i="2"/>
  <c r="I28" i="2"/>
  <c r="M29" i="2"/>
  <c r="E39" i="2"/>
  <c r="M39" i="2"/>
  <c r="E41" i="2"/>
  <c r="M41" i="2"/>
  <c r="M43" i="2"/>
  <c r="M49" i="2"/>
  <c r="E51" i="2"/>
  <c r="M51" i="2"/>
  <c r="E57" i="2"/>
  <c r="M61" i="2"/>
  <c r="E63" i="2"/>
  <c r="M67" i="2"/>
  <c r="L13" i="3"/>
  <c r="L25" i="3"/>
  <c r="L39" i="3"/>
  <c r="L41" i="3"/>
  <c r="D51" i="3"/>
  <c r="L51" i="3"/>
  <c r="L59" i="3"/>
  <c r="D69" i="3"/>
  <c r="H74" i="3"/>
  <c r="L75" i="3"/>
  <c r="E3" i="5"/>
  <c r="G9" i="5"/>
  <c r="B10" i="5"/>
  <c r="H12" i="5"/>
  <c r="J18" i="5"/>
  <c r="M27" i="5"/>
  <c r="E43" i="5"/>
  <c r="G49" i="5"/>
  <c r="M51" i="5"/>
  <c r="J6" i="2"/>
  <c r="F7" i="2"/>
  <c r="J8" i="2"/>
  <c r="N9" i="2"/>
  <c r="F13" i="2"/>
  <c r="F19" i="2"/>
  <c r="N31" i="2"/>
  <c r="F39" i="2"/>
  <c r="F41" i="2"/>
  <c r="F45" i="2"/>
  <c r="F47" i="2"/>
  <c r="F51" i="2"/>
  <c r="N55" i="2"/>
  <c r="J80" i="2"/>
  <c r="N81" i="2"/>
  <c r="E13" i="3"/>
  <c r="M13" i="3"/>
  <c r="M17" i="3"/>
  <c r="E27" i="3"/>
  <c r="E39" i="3"/>
  <c r="M39" i="3"/>
  <c r="E41" i="3"/>
  <c r="M41" i="3"/>
  <c r="M43" i="3"/>
  <c r="M49" i="3"/>
  <c r="E51" i="3"/>
  <c r="M51" i="3"/>
  <c r="E57" i="3"/>
  <c r="M67" i="3"/>
  <c r="L2" i="4"/>
  <c r="D42" i="4"/>
  <c r="D50" i="4"/>
  <c r="K55" i="4"/>
  <c r="L66" i="4"/>
  <c r="J68" i="4"/>
  <c r="K71" i="4"/>
  <c r="L74" i="4"/>
  <c r="M77" i="4"/>
  <c r="I4" i="5"/>
  <c r="K10" i="5"/>
  <c r="K34" i="5"/>
  <c r="I76" i="5"/>
  <c r="G11" i="2"/>
  <c r="G13" i="2"/>
  <c r="K22" i="2"/>
  <c r="G33" i="2"/>
  <c r="K34" i="2"/>
  <c r="G39" i="2"/>
  <c r="G41" i="2"/>
  <c r="G51" i="2"/>
  <c r="G61" i="2"/>
  <c r="K72" i="2"/>
  <c r="N9" i="3"/>
  <c r="F13" i="3"/>
  <c r="F39" i="3"/>
  <c r="F41" i="3"/>
  <c r="F51" i="3"/>
  <c r="N81" i="3"/>
  <c r="M5" i="4"/>
  <c r="B36" i="4"/>
  <c r="K20" i="4"/>
  <c r="F29" i="4"/>
  <c r="A30" i="4"/>
  <c r="K36" i="4"/>
  <c r="B36" i="5"/>
  <c r="J68" i="5"/>
  <c r="H39" i="2"/>
  <c r="H41" i="2"/>
  <c r="A2" i="8"/>
  <c r="A3" i="8"/>
</calcChain>
</file>

<file path=xl/sharedStrings.xml><?xml version="1.0" encoding="utf-8"?>
<sst xmlns="http://schemas.openxmlformats.org/spreadsheetml/2006/main" count="805" uniqueCount="452">
  <si>
    <t>YEAR</t>
  </si>
  <si>
    <t>MONTH</t>
  </si>
  <si>
    <t>DAY</t>
  </si>
  <si>
    <t>TP_No</t>
  </si>
  <si>
    <t>TP_CODE</t>
  </si>
  <si>
    <t>TP_CCat</t>
  </si>
  <si>
    <t>TP_ECat</t>
  </si>
  <si>
    <t>TP_CNAME</t>
  </si>
  <si>
    <t>TP_ESNAME</t>
  </si>
  <si>
    <t>TP_ELNAME</t>
  </si>
  <si>
    <t>Digit</t>
  </si>
  <si>
    <t>OPEN</t>
  </si>
  <si>
    <t>HIGH</t>
  </si>
  <si>
    <t>LOW</t>
  </si>
  <si>
    <t>CLOSE</t>
  </si>
  <si>
    <t>FC_HIGH</t>
  </si>
  <si>
    <t>FC_LOW</t>
  </si>
  <si>
    <t>ERR_HIGH</t>
  </si>
  <si>
    <t>ERR_LOW</t>
  </si>
  <si>
    <t>AV_ERR</t>
  </si>
  <si>
    <t>%ERROR</t>
  </si>
  <si>
    <t>外汇6</t>
  </si>
  <si>
    <t>FX#6</t>
  </si>
  <si>
    <t>金融产品</t>
  </si>
  <si>
    <r>
      <rPr>
        <sz val="10"/>
        <color indexed="63"/>
        <rFont val="Arial"/>
        <family val="2"/>
      </rPr>
      <t>产</t>
    </r>
    <r>
      <rPr>
        <sz val="10"/>
        <rFont val="宋体"/>
        <family val="3"/>
        <charset val="134"/>
      </rPr>
      <t>品代号</t>
    </r>
  </si>
  <si>
    <t>产品类别</t>
  </si>
  <si>
    <t>开盘价(实际)</t>
  </si>
  <si>
    <t>最高价(实际)</t>
  </si>
  <si>
    <t>最低价(实际)</t>
  </si>
  <si>
    <t>收盘价(实际)</t>
  </si>
  <si>
    <t>最高价(电脑预测)</t>
  </si>
  <si>
    <t>最低价(电脑预测)</t>
  </si>
  <si>
    <t>高位误差</t>
  </si>
  <si>
    <t>低位误差</t>
  </si>
  <si>
    <t>平均误差</t>
  </si>
  <si>
    <t>误差率</t>
  </si>
  <si>
    <t>Product Name</t>
  </si>
  <si>
    <t>Product Code</t>
  </si>
  <si>
    <t>Product Category</t>
  </si>
  <si>
    <t>OPEN (Actual)</t>
  </si>
  <si>
    <t>HIGH (Actual)</t>
  </si>
  <si>
    <t>LOW (Actual)</t>
  </si>
  <si>
    <t>CLOSE (Actual)</t>
  </si>
  <si>
    <t>HIGH (Forecast)</t>
  </si>
  <si>
    <t>LOW (Forecast)</t>
  </si>
  <si>
    <t>HIGH (Error)</t>
  </si>
  <si>
    <t>LOW (Error)</t>
  </si>
  <si>
    <t>Average (Error)</t>
  </si>
  <si>
    <t>% Error</t>
  </si>
  <si>
    <t>Ranking</t>
  </si>
  <si>
    <t>Code</t>
  </si>
  <si>
    <t>Average</t>
  </si>
  <si>
    <t>%</t>
  </si>
  <si>
    <t>(Actual)</t>
  </si>
  <si>
    <t>(Forecast)</t>
  </si>
  <si>
    <t>(Error)</t>
  </si>
  <si>
    <t>Error</t>
  </si>
  <si>
    <t>【The above information are generated by scientific computer predictions, non-profit guarantee. For reference only.】</t>
  </si>
  <si>
    <r>
      <rPr>
        <b/>
        <sz val="24"/>
        <color theme="0"/>
        <rFont val="楷体"/>
        <family val="3"/>
        <charset val="134"/>
      </rPr>
      <t>排名</t>
    </r>
  </si>
  <si>
    <r>
      <rPr>
        <b/>
        <sz val="24"/>
        <color theme="0"/>
        <rFont val="楷体"/>
        <family val="3"/>
        <charset val="134"/>
      </rPr>
      <t>产品名称</t>
    </r>
  </si>
  <si>
    <r>
      <rPr>
        <b/>
        <sz val="24"/>
        <color theme="0"/>
        <rFont val="楷体"/>
        <family val="3"/>
        <charset val="134"/>
      </rPr>
      <t>产品代号</t>
    </r>
  </si>
  <si>
    <r>
      <rPr>
        <b/>
        <sz val="24"/>
        <color theme="0"/>
        <rFont val="楷体"/>
        <family val="3"/>
        <charset val="134"/>
      </rPr>
      <t>开盘价</t>
    </r>
  </si>
  <si>
    <r>
      <rPr>
        <b/>
        <sz val="24"/>
        <color theme="0"/>
        <rFont val="楷体"/>
        <family val="3"/>
        <charset val="134"/>
      </rPr>
      <t>最高价</t>
    </r>
  </si>
  <si>
    <r>
      <rPr>
        <b/>
        <sz val="24"/>
        <color theme="0"/>
        <rFont val="楷体"/>
        <family val="3"/>
        <charset val="134"/>
      </rPr>
      <t>最低价</t>
    </r>
  </si>
  <si>
    <r>
      <rPr>
        <b/>
        <sz val="24"/>
        <color theme="0"/>
        <rFont val="楷体"/>
        <family val="3"/>
        <charset val="134"/>
      </rPr>
      <t>收盘价</t>
    </r>
  </si>
  <si>
    <r>
      <rPr>
        <b/>
        <sz val="24"/>
        <color theme="0"/>
        <rFont val="楷体"/>
        <family val="3"/>
        <charset val="134"/>
      </rPr>
      <t>高位误差</t>
    </r>
  </si>
  <si>
    <r>
      <rPr>
        <b/>
        <sz val="24"/>
        <color theme="0"/>
        <rFont val="楷体"/>
        <family val="3"/>
        <charset val="134"/>
      </rPr>
      <t>低位误差</t>
    </r>
  </si>
  <si>
    <r>
      <rPr>
        <b/>
        <sz val="24"/>
        <color theme="0"/>
        <rFont val="楷体"/>
        <family val="3"/>
        <charset val="134"/>
      </rPr>
      <t>平均误差</t>
    </r>
  </si>
  <si>
    <r>
      <rPr>
        <b/>
        <sz val="24"/>
        <color theme="0"/>
        <rFont val="楷体"/>
        <family val="3"/>
        <charset val="134"/>
      </rPr>
      <t>误差率</t>
    </r>
    <r>
      <rPr>
        <b/>
        <sz val="24"/>
        <color theme="0"/>
        <rFont val="Arial Narrow"/>
        <family val="2"/>
      </rPr>
      <t>(%)</t>
    </r>
  </si>
  <si>
    <r>
      <rPr>
        <b/>
        <sz val="24"/>
        <color theme="0"/>
        <rFont val="Arial Narrow"/>
        <family val="2"/>
      </rPr>
      <t>(</t>
    </r>
    <r>
      <rPr>
        <b/>
        <sz val="24"/>
        <color theme="0"/>
        <rFont val="楷体"/>
        <family val="3"/>
        <charset val="134"/>
      </rPr>
      <t>实际</t>
    </r>
    <r>
      <rPr>
        <b/>
        <sz val="24"/>
        <color theme="0"/>
        <rFont val="Arial Narrow"/>
        <family val="2"/>
      </rPr>
      <t>)</t>
    </r>
  </si>
  <si>
    <r>
      <rPr>
        <b/>
        <sz val="24"/>
        <color theme="0"/>
        <rFont val="Arial Narrow"/>
        <family val="2"/>
      </rPr>
      <t>(</t>
    </r>
    <r>
      <rPr>
        <b/>
        <sz val="24"/>
        <color theme="0"/>
        <rFont val="楷体"/>
        <family val="3"/>
        <charset val="134"/>
      </rPr>
      <t>电脑预测</t>
    </r>
    <r>
      <rPr>
        <b/>
        <sz val="24"/>
        <color theme="0"/>
        <rFont val="Arial Narrow"/>
        <family val="2"/>
      </rPr>
      <t>)</t>
    </r>
  </si>
  <si>
    <t>【以上资料实为电脑预测之科学数据，非获利保证，仅供参考。】</t>
  </si>
  <si>
    <t>金属</t>
  </si>
  <si>
    <t>Metals</t>
  </si>
  <si>
    <t>商品</t>
  </si>
  <si>
    <t>Commodity</t>
  </si>
  <si>
    <t>指数</t>
  </si>
  <si>
    <t>Index</t>
  </si>
  <si>
    <t>外汇1</t>
  </si>
  <si>
    <t>FX#1</t>
  </si>
  <si>
    <t>外汇2</t>
  </si>
  <si>
    <t>FX#2</t>
  </si>
  <si>
    <t>外汇3</t>
  </si>
  <si>
    <t>FX#3</t>
  </si>
  <si>
    <t>NZDJPY</t>
  </si>
  <si>
    <t>外汇7</t>
  </si>
  <si>
    <t>FX#7</t>
  </si>
  <si>
    <t>新西兰元/日元</t>
  </si>
  <si>
    <t>New Zealand Dollar/Japanese Yen</t>
  </si>
  <si>
    <t>USDCNH</t>
  </si>
  <si>
    <t>外汇8</t>
  </si>
  <si>
    <t>FX#8</t>
  </si>
  <si>
    <t>美元/人民币</t>
  </si>
  <si>
    <t>US Dollar/Chinese Yuan</t>
  </si>
  <si>
    <t>AUDSGD</t>
  </si>
  <si>
    <t>澳元/新加坡元</t>
  </si>
  <si>
    <t>Australian Dollar/Singapore Dollar</t>
  </si>
  <si>
    <t>CADCHF</t>
  </si>
  <si>
    <t>加元/瑞士法郎</t>
  </si>
  <si>
    <t>Canadian Dollar/Swiss Franc</t>
  </si>
  <si>
    <t>EURCNH</t>
  </si>
  <si>
    <t>欧元/人民币</t>
  </si>
  <si>
    <t>Euro/Chinese Yuan</t>
  </si>
  <si>
    <t>外汇4</t>
  </si>
  <si>
    <t>FX#4</t>
  </si>
  <si>
    <t>外汇5</t>
  </si>
  <si>
    <t>FX#5</t>
  </si>
  <si>
    <t>GBPJPY</t>
  </si>
  <si>
    <t>英镑/日元</t>
  </si>
  <si>
    <t>British Pound/Japanese Yen</t>
  </si>
  <si>
    <t>NZDUSD</t>
  </si>
  <si>
    <t>新西兰元/美元</t>
  </si>
  <si>
    <t>New Zealand Dollar/US Dollar</t>
  </si>
  <si>
    <t>USDCHF</t>
  </si>
  <si>
    <t>美元/瑞士法郎</t>
  </si>
  <si>
    <t>US Dollar/Swiss Franc</t>
  </si>
  <si>
    <t>USDJPY</t>
  </si>
  <si>
    <t>美元/日元</t>
  </si>
  <si>
    <t>US Dollar/Japanese Yen</t>
  </si>
  <si>
    <t>USDMXN</t>
  </si>
  <si>
    <t>美元/墨西哥元</t>
  </si>
  <si>
    <t>US Dollar/Mexican Peso</t>
  </si>
  <si>
    <t>EURAUD</t>
  </si>
  <si>
    <t>欧元/澳元</t>
  </si>
  <si>
    <t>EUR/Australian Dollar</t>
  </si>
  <si>
    <t>EURCHF</t>
  </si>
  <si>
    <t>欧元/瑞士法郎</t>
  </si>
  <si>
    <t>EUR/Swiss Franc</t>
  </si>
  <si>
    <t>AUDUSD</t>
  </si>
  <si>
    <t>澳元/美元</t>
  </si>
  <si>
    <t>Australian Dollar/US Dollar</t>
  </si>
  <si>
    <t>USDCAD</t>
  </si>
  <si>
    <t>美元/加元</t>
  </si>
  <si>
    <t>US Dollar/Canadian Dollar</t>
  </si>
  <si>
    <t>AUDCAD</t>
  </si>
  <si>
    <t>澳元/加元</t>
  </si>
  <si>
    <t>Australian Dollar/Canadian Dollar</t>
  </si>
  <si>
    <t>CNHJPY</t>
  </si>
  <si>
    <t>人民币/日元</t>
  </si>
  <si>
    <t>Chinese Yuan/Japanese Yen</t>
  </si>
  <si>
    <t>AUDNZD</t>
  </si>
  <si>
    <t>澳元/新西兰元</t>
  </si>
  <si>
    <t>Australian Dollar/New Zealand Dollar</t>
  </si>
  <si>
    <t>EURGBP</t>
  </si>
  <si>
    <t>欧元/英镑</t>
  </si>
  <si>
    <t>EUR/British Pound</t>
  </si>
  <si>
    <t>EURPLN</t>
  </si>
  <si>
    <t>欧元/波兰兹罗提</t>
  </si>
  <si>
    <t>EUR/Polish Zloty</t>
  </si>
  <si>
    <t>CHFJPY</t>
  </si>
  <si>
    <t>瑞士法郎/日元</t>
  </si>
  <si>
    <t>Swiss Franc/Japanese Yen</t>
  </si>
  <si>
    <t>AUDJPY</t>
  </si>
  <si>
    <t>澳元/日元</t>
  </si>
  <si>
    <t>Australian Dollar/Japanese Yen</t>
  </si>
  <si>
    <t>AUDCNH</t>
  </si>
  <si>
    <t>澳元/人民币</t>
  </si>
  <si>
    <t>Australian Dollar/Chinese Yuan</t>
  </si>
  <si>
    <t>HKDJPY</t>
  </si>
  <si>
    <t>港元/日元</t>
  </si>
  <si>
    <t>Hong Kong Dollar/Japanese Yen</t>
  </si>
  <si>
    <t>SGDJPY</t>
  </si>
  <si>
    <t>新加坡元/日元</t>
  </si>
  <si>
    <t>Singapore Dollar/Japanese Yen</t>
  </si>
  <si>
    <t>CHFPLN</t>
  </si>
  <si>
    <t>瑞士法郎/波兰兹罗提</t>
  </si>
  <si>
    <t>Swiss Franc/Polish Zloty</t>
  </si>
  <si>
    <t>AUDNOK</t>
  </si>
  <si>
    <t>澳元/挪威克朗</t>
  </si>
  <si>
    <t>Australian Dollar/Norwegian Krone</t>
  </si>
  <si>
    <t>CADPLN</t>
  </si>
  <si>
    <t>加元/波兰兹罗提</t>
  </si>
  <si>
    <t>Canadian Dollar/Polish Zloty</t>
  </si>
  <si>
    <t>GBPSEK</t>
  </si>
  <si>
    <t>英镑/瑞典克朗</t>
  </si>
  <si>
    <t>British Pound/Swedish Krona</t>
  </si>
  <si>
    <t>NZDCHF</t>
  </si>
  <si>
    <t>新西兰元/瑞士法郎</t>
  </si>
  <si>
    <t>New Zealand Dollar/Swiss Franc</t>
  </si>
  <si>
    <t>GBPCAD</t>
  </si>
  <si>
    <t>英镑/加元</t>
  </si>
  <si>
    <t>British Pound/Canadian Dollar</t>
  </si>
  <si>
    <t>GBPAUD</t>
  </si>
  <si>
    <t>英镑/澳元</t>
  </si>
  <si>
    <t>British Pound/Australian Dollar</t>
  </si>
  <si>
    <t>AUDCHF</t>
  </si>
  <si>
    <t>澳元/瑞士法郎</t>
  </si>
  <si>
    <t>Australian Dollar/Swiss Franc</t>
  </si>
  <si>
    <t>TRYJPY</t>
  </si>
  <si>
    <t>新土耳其里拉/日元</t>
  </si>
  <si>
    <t>Turkish Lira/Japanese Yen</t>
  </si>
  <si>
    <t>EURMXN</t>
  </si>
  <si>
    <t>欧元/墨西哥元</t>
  </si>
  <si>
    <t>Euro/Mexican Peso</t>
  </si>
  <si>
    <t>GBPNOK</t>
  </si>
  <si>
    <t>英镑/挪威克朗</t>
  </si>
  <si>
    <t>British Pound/Norwegian Krone</t>
  </si>
  <si>
    <t>GBPDKK</t>
  </si>
  <si>
    <t>英镑/丹麦克朗</t>
  </si>
  <si>
    <t>British Pound/Danish Krone</t>
  </si>
  <si>
    <t>SGDHKD</t>
  </si>
  <si>
    <t>新加坡元/港元</t>
  </si>
  <si>
    <t>Singapore Dollar/Hong Kong Dollar</t>
  </si>
  <si>
    <t>ZARJPY</t>
  </si>
  <si>
    <t>南非兰特/日元</t>
  </si>
  <si>
    <t>South African Rand/Japanese Yen</t>
  </si>
  <si>
    <t>GBPZAR</t>
  </si>
  <si>
    <t>英镑/南非兰特</t>
  </si>
  <si>
    <t>British Pound/South African Rand</t>
  </si>
  <si>
    <t>USDCZK</t>
  </si>
  <si>
    <t>美元/捷克克朗</t>
  </si>
  <si>
    <t>US DollarCzech Koruna</t>
  </si>
  <si>
    <t>SIGI</t>
  </si>
  <si>
    <t>新加坡指数</t>
  </si>
  <si>
    <t>Singapore Index</t>
  </si>
  <si>
    <t>USDZAR</t>
  </si>
  <si>
    <t>美元/南非兰特</t>
  </si>
  <si>
    <t>US Dollar/South African Rand</t>
  </si>
  <si>
    <t>USDHKD</t>
  </si>
  <si>
    <t>美元/港元</t>
  </si>
  <si>
    <t>US DollarHong Kong Dollar</t>
  </si>
  <si>
    <t>EURNOK</t>
  </si>
  <si>
    <t>欧元/挪威克朗</t>
  </si>
  <si>
    <t>EUR/Norwegian Krone</t>
  </si>
  <si>
    <t>NZDCAD</t>
  </si>
  <si>
    <t>新西兰元/加元</t>
  </si>
  <si>
    <t>New Zealand Dollar/Canadian Dollar</t>
  </si>
  <si>
    <t>USDTRY</t>
  </si>
  <si>
    <t>美元/新土耳其里拉</t>
  </si>
  <si>
    <t>US Dollar/Turkish Lira</t>
  </si>
  <si>
    <t>EURUSD</t>
  </si>
  <si>
    <t>欧元/美元</t>
  </si>
  <si>
    <t>EUR/US Dollar</t>
  </si>
  <si>
    <t>USDSGD</t>
  </si>
  <si>
    <t>美元/新加坡元</t>
  </si>
  <si>
    <t>US Dollar/Singapore Dollar</t>
  </si>
  <si>
    <t>NOKDKK</t>
  </si>
  <si>
    <t>挪威克朗/丹麦克朗</t>
  </si>
  <si>
    <t>Norwegian Krone/Danish Krone</t>
  </si>
  <si>
    <t>USDPLN</t>
  </si>
  <si>
    <t>美元/波兰兹罗提</t>
  </si>
  <si>
    <t>US Dollar/Polish Zloty</t>
  </si>
  <si>
    <t>USDDKK</t>
  </si>
  <si>
    <t>美元/丹麦克朗</t>
  </si>
  <si>
    <t>US Dollar/Danish Krone</t>
  </si>
  <si>
    <t>USDNOK</t>
  </si>
  <si>
    <t>美元/挪威克朗</t>
  </si>
  <si>
    <t>US Dollar/Norwegian Krone</t>
  </si>
  <si>
    <t>USDSEK</t>
  </si>
  <si>
    <t>美元/瑞典克朗</t>
  </si>
  <si>
    <t>US Dollar/Swedish Krona</t>
  </si>
  <si>
    <t>USDTHB</t>
  </si>
  <si>
    <t>美元/泰铢</t>
  </si>
  <si>
    <t>US Dollar/Thai Baht</t>
  </si>
  <si>
    <t>NOKSEK</t>
  </si>
  <si>
    <t>挪威克朗/瑞典克朗</t>
  </si>
  <si>
    <t>Norwegian Krone/Swedish Krona</t>
  </si>
  <si>
    <t>EURZAR</t>
  </si>
  <si>
    <t>欧元/南非兰特</t>
  </si>
  <si>
    <t>Euro/South African Rand</t>
  </si>
  <si>
    <t>CADJPY</t>
  </si>
  <si>
    <t>加元/日元</t>
  </si>
  <si>
    <t>Canadian Dollar/Japanese Yen</t>
  </si>
  <si>
    <t>GBPSGD</t>
  </si>
  <si>
    <t>英镑/新加坡元</t>
  </si>
  <si>
    <t>British Pound/Singapore Dollar</t>
  </si>
  <si>
    <t>EURSEK</t>
  </si>
  <si>
    <t>欧元/瑞典克朗</t>
  </si>
  <si>
    <t>EUR/Swedish Krona</t>
  </si>
  <si>
    <t>GBPCHF</t>
  </si>
  <si>
    <t>英镑/瑞士法郎</t>
  </si>
  <si>
    <t>British Pound/Swiss Franc</t>
  </si>
  <si>
    <t>GBPUSD</t>
  </si>
  <si>
    <t>英镑/美元</t>
  </si>
  <si>
    <t>British Pound/US Dollar</t>
  </si>
  <si>
    <t>USDILS</t>
  </si>
  <si>
    <t>美元/以色列新锡克尔</t>
  </si>
  <si>
    <t>US Dollar/Israeli Shekel</t>
  </si>
  <si>
    <t>USDRON</t>
  </si>
  <si>
    <t>美元/罗马尼亚列伊</t>
  </si>
  <si>
    <t>US Dollar/Romanian Leu</t>
  </si>
  <si>
    <t>GBPNZD</t>
  </si>
  <si>
    <t>英镑/新西兰元</t>
  </si>
  <si>
    <t>British Pound/New Zealand Dollar</t>
  </si>
  <si>
    <t>GBPHKD</t>
  </si>
  <si>
    <t>英镑/港元</t>
  </si>
  <si>
    <t>British Pound/Hong Kong Dollar</t>
  </si>
  <si>
    <t>USDHUF</t>
  </si>
  <si>
    <t>美元/匈牙利福林</t>
  </si>
  <si>
    <t>US Dollar/Hungarian Forint</t>
  </si>
  <si>
    <t>EURJPY</t>
  </si>
  <si>
    <t>欧元/日元</t>
  </si>
  <si>
    <t>EUR/Japanese Yen</t>
  </si>
  <si>
    <t>EURNZD</t>
  </si>
  <si>
    <t>欧元/新西兰元</t>
  </si>
  <si>
    <t>EUR/New Zealand Dollar</t>
  </si>
  <si>
    <t>EURCAD</t>
  </si>
  <si>
    <t>欧元/加元</t>
  </si>
  <si>
    <t>EUR/Canadian Dollar</t>
  </si>
  <si>
    <t>NOKJPY</t>
  </si>
  <si>
    <t>挪威克朗/日元</t>
  </si>
  <si>
    <t>Norwegian Krone/Japanese Yen</t>
  </si>
  <si>
    <t>CADNOK</t>
  </si>
  <si>
    <t>加元/挪威克朗</t>
  </si>
  <si>
    <t>Canadian Dollar/Norwegian Krone</t>
  </si>
  <si>
    <t>CHINAA50</t>
  </si>
  <si>
    <t>中国A50指数</t>
  </si>
  <si>
    <t>China A50</t>
  </si>
  <si>
    <t>China A50 Index</t>
  </si>
  <si>
    <t>UK100</t>
  </si>
  <si>
    <t>英国富时100</t>
  </si>
  <si>
    <t>FTSE 100</t>
  </si>
  <si>
    <t>FTSE 100 Index</t>
  </si>
  <si>
    <t>PLAT</t>
  </si>
  <si>
    <t>铂金</t>
  </si>
  <si>
    <t>Platinum</t>
  </si>
  <si>
    <t>HTG_OIL</t>
  </si>
  <si>
    <t>HTG 燃油</t>
  </si>
  <si>
    <t>HTG Oil</t>
  </si>
  <si>
    <t>EURDKK</t>
  </si>
  <si>
    <t>欧元/丹麦克朗</t>
  </si>
  <si>
    <t>EUR/Danish Krone</t>
  </si>
  <si>
    <t>EURCZK</t>
  </si>
  <si>
    <t>欧元/捷克克朗</t>
  </si>
  <si>
    <t>EURCzech Koruna</t>
  </si>
  <si>
    <t>EURHUF</t>
  </si>
  <si>
    <t>欧元/匈牙利福林</t>
  </si>
  <si>
    <t>EURHungarian Forint</t>
  </si>
  <si>
    <t>GBPPLN</t>
  </si>
  <si>
    <t>英镑/波兰兹罗提</t>
  </si>
  <si>
    <t>British Pound/Polish Zloty</t>
  </si>
  <si>
    <t>CHFHUF</t>
  </si>
  <si>
    <t>瑞士法郎/匈牙利福林</t>
  </si>
  <si>
    <t>Swiss Franc/Hungarian Forint</t>
  </si>
  <si>
    <t>CHFNOK</t>
  </si>
  <si>
    <t>瑞士法郎/挪威克朗</t>
  </si>
  <si>
    <t>Swiss Franc/Norwegian Krone</t>
  </si>
  <si>
    <t>EURTRY</t>
  </si>
  <si>
    <t>欧元/新土耳其里拉</t>
  </si>
  <si>
    <t>EUR/Turkish Lira</t>
  </si>
  <si>
    <t>EURHKD</t>
  </si>
  <si>
    <t>欧元/港元</t>
  </si>
  <si>
    <t>Euro/Hong Kong Dollar</t>
  </si>
  <si>
    <t>AUDPLN</t>
  </si>
  <si>
    <t>澳元/波兰兹罗提</t>
  </si>
  <si>
    <t>Australian Dollar/Polish Zloty</t>
  </si>
  <si>
    <t>GBPMXN</t>
  </si>
  <si>
    <t>英镑/墨西哥元</t>
  </si>
  <si>
    <t>British Pound/Mexican Peso</t>
  </si>
  <si>
    <t>COPPER</t>
  </si>
  <si>
    <t>铜</t>
  </si>
  <si>
    <t>Copper</t>
  </si>
  <si>
    <t>PALLAD</t>
  </si>
  <si>
    <t>钯金</t>
  </si>
  <si>
    <t>Palladium</t>
  </si>
  <si>
    <t>US_NATG</t>
  </si>
  <si>
    <t>美国天然气</t>
  </si>
  <si>
    <t>US Natural Gas</t>
  </si>
  <si>
    <t>XAUGBP</t>
  </si>
  <si>
    <t>黄金/英镑</t>
  </si>
  <si>
    <t>Gold/British Pound</t>
  </si>
  <si>
    <t>NAS100</t>
  </si>
  <si>
    <t>纳斯达克</t>
  </si>
  <si>
    <t>Nasdaq</t>
  </si>
  <si>
    <t>Nasdaq Index</t>
  </si>
  <si>
    <t>US_OIL</t>
  </si>
  <si>
    <t>纽约原油</t>
  </si>
  <si>
    <t>US Crude Oil</t>
  </si>
  <si>
    <t>WTI Crude Oil</t>
  </si>
  <si>
    <t>EURSGD</t>
  </si>
  <si>
    <t>欧元/新加坡元</t>
  </si>
  <si>
    <t>Euro/Singapore Dollar</t>
  </si>
  <si>
    <t>UK_OIL</t>
  </si>
  <si>
    <t>布伦特原油</t>
  </si>
  <si>
    <t>UK Crude Oil</t>
  </si>
  <si>
    <t>Brent Crude Oil</t>
  </si>
  <si>
    <t>US30</t>
  </si>
  <si>
    <t>道琼斯指数</t>
  </si>
  <si>
    <t>Dow Jones Index</t>
  </si>
  <si>
    <t>US2000</t>
  </si>
  <si>
    <t>美国小型股2000</t>
  </si>
  <si>
    <t>US Small Cap 2000</t>
  </si>
  <si>
    <t>SPX500</t>
  </si>
  <si>
    <t>标准普尔500</t>
  </si>
  <si>
    <t>SP500</t>
  </si>
  <si>
    <t>SP500 Index</t>
  </si>
  <si>
    <t>XAGUSD</t>
  </si>
  <si>
    <t>白银/美元</t>
  </si>
  <si>
    <t>Silver/US Dollar</t>
  </si>
  <si>
    <t>XAUCHF</t>
  </si>
  <si>
    <t>黄金/瑞士法郎</t>
  </si>
  <si>
    <t>Gold/Swiss Franc</t>
  </si>
  <si>
    <t>ESTX50</t>
  </si>
  <si>
    <t>欧洲斯托克50</t>
  </si>
  <si>
    <t>Euro Stoxx 50</t>
  </si>
  <si>
    <t>EURO STOXX 50 Index</t>
  </si>
  <si>
    <t>XAUAUD</t>
  </si>
  <si>
    <t>黄金/澳元</t>
  </si>
  <si>
    <t>Gold/Australian Dollar</t>
  </si>
  <si>
    <t>XAUJPY</t>
  </si>
  <si>
    <t>黄金/日元</t>
  </si>
  <si>
    <t>Gold/Japanese Yen</t>
  </si>
  <si>
    <t>XAUEUR</t>
  </si>
  <si>
    <t>黄金/欧元</t>
  </si>
  <si>
    <t>Gold/Euro</t>
  </si>
  <si>
    <t>XAUUSD</t>
  </si>
  <si>
    <t>黄金/美元</t>
  </si>
  <si>
    <t>Gold/US Dollar</t>
  </si>
  <si>
    <t>JPN225</t>
  </si>
  <si>
    <t>日经指数</t>
  </si>
  <si>
    <t>Nikkei</t>
  </si>
  <si>
    <t>Nikkei Index</t>
  </si>
  <si>
    <t>HK50</t>
  </si>
  <si>
    <t>恒生指数</t>
  </si>
  <si>
    <t>Hang Seng Index</t>
  </si>
  <si>
    <t>FRA40</t>
  </si>
  <si>
    <t>巴黎CAC</t>
  </si>
  <si>
    <t>CAC 40</t>
  </si>
  <si>
    <t>CAC 40 Index</t>
  </si>
  <si>
    <t>N25</t>
  </si>
  <si>
    <t>荷兰25指数</t>
  </si>
  <si>
    <t>Netherlands 25 Index</t>
  </si>
  <si>
    <t>SWISS20</t>
  </si>
  <si>
    <t>瑞士20指数</t>
  </si>
  <si>
    <t>Swiss 20</t>
  </si>
  <si>
    <t>Switzerland 20 Index</t>
  </si>
  <si>
    <t>AUS200</t>
  </si>
  <si>
    <t>澳大利亚200</t>
  </si>
  <si>
    <t>AUSSIE 200</t>
  </si>
  <si>
    <t>ESP35</t>
  </si>
  <si>
    <t>西班牙35指数</t>
  </si>
  <si>
    <t>Spain 35</t>
  </si>
  <si>
    <t>Spain 35 Index</t>
  </si>
  <si>
    <t>IT40</t>
  </si>
  <si>
    <t>意大利40指数</t>
  </si>
  <si>
    <t>Italy 40</t>
  </si>
  <si>
    <t>Italy 40 Index</t>
  </si>
  <si>
    <t>COTTON</t>
  </si>
  <si>
    <t>棉花</t>
  </si>
  <si>
    <t>Cotton</t>
  </si>
  <si>
    <t>SUGAR</t>
  </si>
  <si>
    <t>原糖</t>
  </si>
  <si>
    <t>Sugar</t>
  </si>
  <si>
    <t>WHEAT</t>
  </si>
  <si>
    <t>小麦</t>
  </si>
  <si>
    <t>Wheat</t>
  </si>
  <si>
    <t>SOYBEAN</t>
  </si>
  <si>
    <t>黄豆</t>
  </si>
  <si>
    <t>Soybean</t>
  </si>
  <si>
    <t>CORN</t>
  </si>
  <si>
    <t>玉米</t>
  </si>
  <si>
    <t>Corn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</si>
</sst>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00_);[Red]\(0.000000\)"/>
    <numFmt numFmtId="177" formatCode="0.000_);[Red]\(0.000\)"/>
    <numFmt numFmtId="178" formatCode="0.00_);[Red]\(0.00\)"/>
    <numFmt numFmtId="179" formatCode="0.0000_);[Red]\(0.0000\)"/>
    <numFmt numFmtId="180" formatCode="0_);[Red]\(0\)"/>
    <numFmt numFmtId="181" formatCode="0.0000%"/>
  </numFmts>
  <fonts count="45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48"/>
      <color theme="1"/>
      <name val="等线"/>
      <family val="3"/>
      <charset val="134"/>
      <scheme val="minor"/>
    </font>
    <font>
      <sz val="24"/>
      <color indexed="8"/>
      <name val="宋体"/>
      <family val="3"/>
      <charset val="134"/>
    </font>
    <font>
      <sz val="22"/>
      <color theme="1"/>
      <name val="等线"/>
      <family val="3"/>
      <charset val="134"/>
      <scheme val="minor"/>
    </font>
    <font>
      <sz val="20"/>
      <color theme="1" tint="0.34998626667073579"/>
      <name val="等线"/>
      <family val="3"/>
      <charset val="134"/>
      <scheme val="minor"/>
    </font>
    <font>
      <sz val="20"/>
      <color theme="1"/>
      <name val="等线"/>
      <family val="3"/>
      <charset val="134"/>
      <scheme val="minor"/>
    </font>
    <font>
      <b/>
      <sz val="36"/>
      <name val="宋体"/>
      <family val="3"/>
      <charset val="134"/>
    </font>
    <font>
      <b/>
      <sz val="36"/>
      <color indexed="9"/>
      <name val="华文楷体"/>
      <family val="3"/>
      <charset val="134"/>
    </font>
    <font>
      <b/>
      <sz val="24"/>
      <color theme="0"/>
      <name val="Arial Narrow"/>
      <family val="2"/>
    </font>
    <font>
      <b/>
      <sz val="24"/>
      <color theme="1" tint="0.249977111117893"/>
      <name val="Arial Narrow"/>
      <family val="2"/>
    </font>
    <font>
      <b/>
      <sz val="22"/>
      <color theme="1" tint="0.249977111117893"/>
      <name val="Arial Narrow"/>
      <family val="2"/>
    </font>
    <font>
      <b/>
      <sz val="24"/>
      <color indexed="9"/>
      <name val="华文楷体"/>
      <family val="3"/>
      <charset val="134"/>
    </font>
    <font>
      <b/>
      <sz val="10"/>
      <color theme="7" tint="-0.499984740745262"/>
      <name val="等线"/>
      <family val="3"/>
      <charset val="134"/>
      <scheme val="minor"/>
    </font>
    <font>
      <b/>
      <sz val="10"/>
      <color theme="3" tint="-0.499984740745262"/>
      <name val="等线"/>
      <family val="3"/>
      <charset val="134"/>
      <scheme val="minor"/>
    </font>
    <font>
      <b/>
      <sz val="36"/>
      <color indexed="9"/>
      <name val="Franklin Gothic Demi"/>
      <family val="2"/>
    </font>
    <font>
      <sz val="10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1"/>
      <color indexed="8"/>
      <name val="Arial"/>
      <family val="2"/>
    </font>
    <font>
      <sz val="11"/>
      <color theme="1"/>
      <name val="等线"/>
      <family val="3"/>
      <charset val="134"/>
      <scheme val="minor"/>
    </font>
    <font>
      <sz val="10"/>
      <color indexed="63"/>
      <name val="黑体"/>
      <family val="3"/>
      <charset val="134"/>
    </font>
    <font>
      <sz val="10"/>
      <color indexed="63"/>
      <name val="Arial"/>
      <family val="2"/>
    </font>
    <font>
      <sz val="10"/>
      <color indexed="17"/>
      <name val="黑体"/>
      <family val="3"/>
      <charset val="134"/>
    </font>
    <font>
      <sz val="10"/>
      <color indexed="10"/>
      <name val="黑体"/>
      <family val="3"/>
      <charset val="134"/>
    </font>
    <font>
      <b/>
      <sz val="24"/>
      <color theme="0"/>
      <name val="楷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D7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691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13" applyNumberFormat="0" applyAlignment="0" applyProtection="0">
      <alignment vertical="center"/>
    </xf>
    <xf numFmtId="0" fontId="36" fillId="17" borderId="14" applyNumberFormat="0" applyAlignment="0" applyProtection="0">
      <alignment vertical="center"/>
    </xf>
    <xf numFmtId="0" fontId="37" fillId="17" borderId="13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18" borderId="1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19" borderId="17" applyNumberFormat="0" applyFont="0" applyAlignment="0" applyProtection="0">
      <alignment vertical="center"/>
    </xf>
    <xf numFmtId="0" fontId="1" fillId="0" borderId="0">
      <alignment vertical="center"/>
    </xf>
    <xf numFmtId="0" fontId="1" fillId="19" borderId="17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2" fillId="0" borderId="0" xfId="0" applyFont="1" applyAlignment="1"/>
    <xf numFmtId="0" fontId="3" fillId="0" borderId="0" xfId="0" applyFont="1">
      <alignment vertical="center"/>
    </xf>
    <xf numFmtId="0" fontId="4" fillId="0" borderId="0" xfId="0" applyFont="1">
      <alignment vertical="center"/>
    </xf>
    <xf numFmtId="178" fontId="5" fillId="6" borderId="0" xfId="0" applyNumberFormat="1" applyFont="1" applyFill="1">
      <alignment vertical="center"/>
    </xf>
    <xf numFmtId="177" fontId="6" fillId="6" borderId="0" xfId="0" applyNumberFormat="1" applyFont="1" applyFill="1">
      <alignment vertical="center"/>
    </xf>
    <xf numFmtId="0" fontId="6" fillId="6" borderId="0" xfId="0" applyFont="1" applyFill="1">
      <alignment vertical="center"/>
    </xf>
    <xf numFmtId="179" fontId="6" fillId="6" borderId="0" xfId="0" applyNumberFormat="1" applyFont="1" applyFill="1">
      <alignment vertical="center"/>
    </xf>
    <xf numFmtId="180" fontId="0" fillId="0" borderId="0" xfId="0" applyNumberFormat="1" applyAlignment="1">
      <alignment horizontal="center" vertical="center"/>
    </xf>
    <xf numFmtId="0" fontId="7" fillId="6" borderId="0" xfId="0" applyFont="1" applyFill="1" applyAlignment="1"/>
    <xf numFmtId="180" fontId="7" fillId="6" borderId="0" xfId="0" applyNumberFormat="1" applyFont="1" applyFill="1" applyAlignment="1">
      <alignment horizontal="center"/>
    </xf>
    <xf numFmtId="0" fontId="0" fillId="6" borderId="0" xfId="0" applyFill="1">
      <alignment vertical="center"/>
    </xf>
    <xf numFmtId="180" fontId="0" fillId="7" borderId="0" xfId="0" applyNumberFormat="1" applyFill="1" applyAlignment="1">
      <alignment horizontal="center" vertical="center"/>
    </xf>
    <xf numFmtId="0" fontId="0" fillId="7" borderId="0" xfId="0" applyFill="1">
      <alignment vertical="center"/>
    </xf>
    <xf numFmtId="0" fontId="3" fillId="6" borderId="0" xfId="0" applyFont="1" applyFill="1">
      <alignment vertical="center"/>
    </xf>
    <xf numFmtId="0" fontId="4" fillId="6" borderId="0" xfId="0" applyFont="1" applyFill="1">
      <alignment vertical="center"/>
    </xf>
    <xf numFmtId="58" fontId="9" fillId="4" borderId="3" xfId="0" applyNumberFormat="1" applyFont="1" applyFill="1" applyBorder="1" applyAlignment="1">
      <alignment horizontal="center" vertical="center" wrapText="1"/>
    </xf>
    <xf numFmtId="58" fontId="9" fillId="4" borderId="5" xfId="0" applyNumberFormat="1" applyFont="1" applyFill="1" applyBorder="1" applyAlignment="1">
      <alignment horizontal="center" vertical="center" wrapText="1"/>
    </xf>
    <xf numFmtId="180" fontId="10" fillId="2" borderId="6" xfId="0" applyNumberFormat="1" applyFont="1" applyFill="1" applyBorder="1" applyAlignment="1">
      <alignment horizontal="center" vertical="center"/>
    </xf>
    <xf numFmtId="178" fontId="11" fillId="2" borderId="6" xfId="0" applyNumberFormat="1" applyFont="1" applyFill="1" applyBorder="1" applyAlignment="1">
      <alignment horizontal="left" vertical="center"/>
    </xf>
    <xf numFmtId="176" fontId="10" fillId="2" borderId="6" xfId="0" applyNumberFormat="1" applyFont="1" applyFill="1" applyBorder="1" applyAlignment="1">
      <alignment horizontal="center" vertical="center"/>
    </xf>
    <xf numFmtId="180" fontId="10" fillId="3" borderId="4" xfId="0" applyNumberFormat="1" applyFont="1" applyFill="1" applyBorder="1" applyAlignment="1">
      <alignment horizontal="center" vertical="center"/>
    </xf>
    <xf numFmtId="178" fontId="11" fillId="3" borderId="6" xfId="0" applyNumberFormat="1" applyFont="1" applyFill="1" applyBorder="1" applyAlignment="1">
      <alignment horizontal="left" vertical="center"/>
    </xf>
    <xf numFmtId="176" fontId="10" fillId="3" borderId="6" xfId="0" applyNumberFormat="1" applyFont="1" applyFill="1" applyBorder="1" applyAlignment="1">
      <alignment horizontal="center" vertical="center"/>
    </xf>
    <xf numFmtId="181" fontId="10" fillId="2" borderId="6" xfId="0" applyNumberFormat="1" applyFont="1" applyFill="1" applyBorder="1" applyAlignment="1">
      <alignment horizontal="center" vertical="center"/>
    </xf>
    <xf numFmtId="181" fontId="10" fillId="3" borderId="6" xfId="0" applyNumberFormat="1" applyFont="1" applyFill="1" applyBorder="1" applyAlignment="1">
      <alignment horizontal="center" vertical="center"/>
    </xf>
    <xf numFmtId="180" fontId="0" fillId="6" borderId="0" xfId="0" applyNumberFormat="1" applyFill="1" applyAlignment="1">
      <alignment horizontal="center" vertical="center"/>
    </xf>
    <xf numFmtId="0" fontId="13" fillId="8" borderId="0" xfId="0" applyFont="1" applyFill="1">
      <alignment vertical="center"/>
    </xf>
    <xf numFmtId="0" fontId="14" fillId="9" borderId="0" xfId="0" applyFont="1" applyFill="1">
      <alignment vertical="center"/>
    </xf>
    <xf numFmtId="0" fontId="14" fillId="10" borderId="0" xfId="0" applyFont="1" applyFill="1">
      <alignment vertical="center"/>
    </xf>
    <xf numFmtId="49" fontId="11" fillId="3" borderId="6" xfId="0" applyNumberFormat="1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6" fillId="0" borderId="0" xfId="1" applyFont="1" applyAlignment="1"/>
    <xf numFmtId="0" fontId="17" fillId="0" borderId="0" xfId="1" applyFont="1">
      <alignment vertical="center"/>
    </xf>
    <xf numFmtId="0" fontId="18" fillId="0" borderId="0" xfId="1" applyFont="1" applyAlignment="1"/>
    <xf numFmtId="0" fontId="19" fillId="0" borderId="0" xfId="1" applyAlignment="1">
      <alignment horizontal="center" vertical="center"/>
    </xf>
    <xf numFmtId="0" fontId="19" fillId="0" borderId="0" xfId="1" applyAlignment="1"/>
    <xf numFmtId="58" fontId="20" fillId="11" borderId="8" xfId="1" applyNumberFormat="1" applyFont="1" applyFill="1" applyBorder="1" applyAlignment="1">
      <alignment vertical="center" wrapText="1"/>
    </xf>
    <xf numFmtId="58" fontId="21" fillId="11" borderId="9" xfId="1" applyNumberFormat="1" applyFont="1" applyFill="1" applyBorder="1" applyAlignment="1">
      <alignment horizontal="center" vertical="center" wrapText="1"/>
    </xf>
    <xf numFmtId="58" fontId="20" fillId="11" borderId="9" xfId="1" applyNumberFormat="1" applyFont="1" applyFill="1" applyBorder="1" applyAlignment="1">
      <alignment horizontal="center" vertical="center" wrapText="1"/>
    </xf>
    <xf numFmtId="0" fontId="19" fillId="0" borderId="0" xfId="1">
      <alignment vertical="center"/>
    </xf>
    <xf numFmtId="0" fontId="19" fillId="0" borderId="0" xfId="1" applyAlignment="1">
      <alignment horizontal="right" vertical="center"/>
    </xf>
    <xf numFmtId="0" fontId="22" fillId="12" borderId="9" xfId="1" applyFont="1" applyFill="1" applyBorder="1" applyAlignment="1">
      <alignment horizontal="center" vertical="center" wrapText="1"/>
    </xf>
    <xf numFmtId="0" fontId="23" fillId="12" borderId="9" xfId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1" fillId="0" borderId="0" xfId="44">
      <alignment vertical="center"/>
    </xf>
    <xf numFmtId="0" fontId="15" fillId="7" borderId="1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180" fontId="9" fillId="4" borderId="2" xfId="0" applyNumberFormat="1" applyFont="1" applyFill="1" applyBorder="1" applyAlignment="1">
      <alignment horizontal="center" vertical="center" wrapText="1"/>
    </xf>
    <xf numFmtId="180" fontId="9" fillId="4" borderId="4" xfId="0" applyNumberFormat="1" applyFont="1" applyFill="1" applyBorder="1" applyAlignment="1">
      <alignment horizontal="center" vertical="center" wrapText="1"/>
    </xf>
    <xf numFmtId="58" fontId="9" fillId="4" borderId="3" xfId="0" applyNumberFormat="1" applyFont="1" applyFill="1" applyBorder="1" applyAlignment="1">
      <alignment horizontal="center" vertical="center" wrapText="1"/>
    </xf>
    <xf numFmtId="58" fontId="9" fillId="4" borderId="5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</cellXfs>
  <cellStyles count="64">
    <cellStyle name="20% - 着色 1" xfId="19" builtinId="30" customBuiltin="1"/>
    <cellStyle name="20% - 着色 1 2" xfId="46" xr:uid="{862881E9-C772-47A1-8075-B87889DA4248}"/>
    <cellStyle name="20% - 着色 2" xfId="23" builtinId="34" customBuiltin="1"/>
    <cellStyle name="20% - 着色 2 2" xfId="49" xr:uid="{25D99C88-7E1E-4E61-83C0-799A5E10D1A3}"/>
    <cellStyle name="20% - 着色 3" xfId="27" builtinId="38" customBuiltin="1"/>
    <cellStyle name="20% - 着色 3 2" xfId="52" xr:uid="{3A26ECA6-2531-4704-9F15-8D0CFFEBF092}"/>
    <cellStyle name="20% - 着色 4" xfId="31" builtinId="42" customBuiltin="1"/>
    <cellStyle name="20% - 着色 4 2" xfId="55" xr:uid="{5F53CC22-62EF-4CB8-97F7-80AD6CADD2B5}"/>
    <cellStyle name="20% - 着色 5" xfId="35" builtinId="46" customBuiltin="1"/>
    <cellStyle name="20% - 着色 5 2" xfId="58" xr:uid="{DD49FF62-41AC-42E7-B2AB-57A10FEE044F}"/>
    <cellStyle name="20% - 着色 6" xfId="39" builtinId="50" customBuiltin="1"/>
    <cellStyle name="20% - 着色 6 2" xfId="61" xr:uid="{81A32CC6-0997-4923-A14D-D91CA092E846}"/>
    <cellStyle name="40% - 着色 1" xfId="20" builtinId="31" customBuiltin="1"/>
    <cellStyle name="40% - 着色 1 2" xfId="47" xr:uid="{4486FED5-B0BA-4A0B-B848-E99EAF289E71}"/>
    <cellStyle name="40% - 着色 2" xfId="24" builtinId="35" customBuiltin="1"/>
    <cellStyle name="40% - 着色 2 2" xfId="50" xr:uid="{BC5F3D7C-4262-4992-8AE4-E9C5D474CA80}"/>
    <cellStyle name="40% - 着色 3" xfId="28" builtinId="39" customBuiltin="1"/>
    <cellStyle name="40% - 着色 3 2" xfId="53" xr:uid="{D262635A-3978-4FA5-9C4E-2C733F747D6A}"/>
    <cellStyle name="40% - 着色 4" xfId="32" builtinId="43" customBuiltin="1"/>
    <cellStyle name="40% - 着色 4 2" xfId="56" xr:uid="{A8E38834-E349-4A7D-AEE9-8A374B0929FB}"/>
    <cellStyle name="40% - 着色 5" xfId="36" builtinId="47" customBuiltin="1"/>
    <cellStyle name="40% - 着色 5 2" xfId="59" xr:uid="{59253723-AF7C-4236-A6D2-6DA7A1E5B526}"/>
    <cellStyle name="40% - 着色 6" xfId="40" builtinId="51" customBuiltin="1"/>
    <cellStyle name="40% - 着色 6 2" xfId="62" xr:uid="{5BCB2D5A-9C14-4C88-98F0-E48FC9FA3C45}"/>
    <cellStyle name="60% - 着色 1" xfId="21" builtinId="32" customBuiltin="1"/>
    <cellStyle name="60% - 着色 1 2" xfId="48" xr:uid="{9E0DF6F5-F6DB-4502-8F0F-22782BAE418C}"/>
    <cellStyle name="60% - 着色 2" xfId="25" builtinId="36" customBuiltin="1"/>
    <cellStyle name="60% - 着色 2 2" xfId="51" xr:uid="{D91C6AF3-8369-4C36-BE90-D3D1B4789A2A}"/>
    <cellStyle name="60% - 着色 3" xfId="29" builtinId="40" customBuiltin="1"/>
    <cellStyle name="60% - 着色 3 2" xfId="54" xr:uid="{322A7A04-F542-46B2-8096-1153335386E9}"/>
    <cellStyle name="60% - 着色 4" xfId="33" builtinId="44" customBuiltin="1"/>
    <cellStyle name="60% - 着色 4 2" xfId="57" xr:uid="{41D2CAC8-C161-43BA-8FAB-3D72C5077423}"/>
    <cellStyle name="60% - 着色 5" xfId="37" builtinId="48" customBuiltin="1"/>
    <cellStyle name="60% - 着色 5 2" xfId="60" xr:uid="{3A8BBA0C-9A3F-4998-A718-4179095082DF}"/>
    <cellStyle name="60% - 着色 6" xfId="41" builtinId="52" customBuiltin="1"/>
    <cellStyle name="60% - 着色 6 2" xfId="63" xr:uid="{F32A732B-FB35-4164-95D4-3C102720476A}"/>
    <cellStyle name="Normal 2" xfId="42" xr:uid="{00000000-0005-0000-0000-000030000000}"/>
    <cellStyle name="Note 2" xfId="43" xr:uid="{00000000-0005-0000-0000-000031000000}"/>
    <cellStyle name="好" xfId="7" builtinId="26" customBuiltin="1"/>
    <cellStyle name="差" xfId="8" builtinId="27" customBuiltin="1"/>
    <cellStyle name="常规" xfId="0" builtinId="0"/>
    <cellStyle name="常规 2" xfId="1" xr:uid="{00000000-0005-0000-0000-000031000000}"/>
    <cellStyle name="常规 3" xfId="44" xr:uid="{B02E9E53-C3CB-41B0-8D5F-AB3718E085B4}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检查单元格" xfId="14" builtinId="23" customBuiltin="1"/>
    <cellStyle name="汇总" xfId="17" builtinId="25" customBuiltin="1"/>
    <cellStyle name="注释 2" xfId="45" xr:uid="{17A905B6-DCA2-4099-B33A-F8C53FD32048}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解释性文本" xfId="16" builtinId="53" customBuiltin="1"/>
    <cellStyle name="警告文本" xfId="15" builtinId="11" customBuiltin="1"/>
    <cellStyle name="计算" xfId="12" builtinId="22" customBuiltin="1"/>
    <cellStyle name="输入" xfId="10" builtinId="20" customBuiltin="1"/>
    <cellStyle name="输出" xfId="11" builtinId="21" customBuiltin="1"/>
    <cellStyle name="适中" xfId="9" builtinId="28" customBuiltin="1"/>
    <cellStyle name="链接单元格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69023</xdr:colOff>
      <xdr:row>5</xdr:row>
      <xdr:rowOff>167664</xdr:rowOff>
    </xdr:from>
    <xdr:to>
      <xdr:col>13</xdr:col>
      <xdr:colOff>1571037</xdr:colOff>
      <xdr:row>133</xdr:row>
      <xdr:rowOff>571499</xdr:rowOff>
    </xdr:to>
    <xdr:grpSp>
      <xdr:nvGrpSpPr>
        <xdr:cNvPr id="68" name="组合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661690" y="5924997"/>
          <a:ext cx="23515347" cy="82382336"/>
          <a:chOff x="682856" y="4633832"/>
          <a:chExt cx="23536514" cy="98013324"/>
        </a:xfrm>
      </xdr:grpSpPr>
      <xdr:grpSp>
        <xdr:nvGrpSpPr>
          <xdr:cNvPr id="12" name="组合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GrpSpPr/>
        </xdr:nvGrpSpPr>
        <xdr:grpSpPr>
          <a:xfrm>
            <a:off x="719827" y="13801173"/>
            <a:ext cx="23346674" cy="7130106"/>
            <a:chOff x="761999" y="3280834"/>
            <a:chExt cx="23558426" cy="7133089"/>
          </a:xfrm>
        </xdr:grpSpPr>
        <xdr:pic>
          <xdr:nvPicPr>
            <xdr:cNvPr id="13" name="图片 12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14" name="图片 13">
              <a:extLst>
                <a:ext uri="{FF2B5EF4-FFF2-40B4-BE49-F238E27FC236}">
                  <a16:creationId xmlns:a16="http://schemas.microsoft.com/office/drawing/2014/main" id="{00000000-0008-0000-03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15" name="图片 1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16" name="组合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GrpSpPr/>
        </xdr:nvGrpSpPr>
        <xdr:grpSpPr>
          <a:xfrm>
            <a:off x="820580" y="4633832"/>
            <a:ext cx="23330585" cy="7130106"/>
            <a:chOff x="761999" y="3280834"/>
            <a:chExt cx="23558426" cy="7133089"/>
          </a:xfrm>
        </xdr:grpSpPr>
        <xdr:pic>
          <xdr:nvPicPr>
            <xdr:cNvPr id="17" name="图片 16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18" name="图片 17">
              <a:extLst>
                <a:ext uri="{FF2B5EF4-FFF2-40B4-BE49-F238E27FC236}">
                  <a16:creationId xmlns:a16="http://schemas.microsoft.com/office/drawing/2014/main" id="{00000000-0008-0000-0300-00001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19" name="图片 18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0" name="组合 19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GrpSpPr/>
        </xdr:nvGrpSpPr>
        <xdr:grpSpPr>
          <a:xfrm>
            <a:off x="745068" y="22824578"/>
            <a:ext cx="23384931" cy="7130106"/>
            <a:chOff x="761999" y="3280834"/>
            <a:chExt cx="23558426" cy="7133089"/>
          </a:xfrm>
        </xdr:grpSpPr>
        <xdr:pic>
          <xdr:nvPicPr>
            <xdr:cNvPr id="21" name="图片 20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22" name="图片 21">
              <a:extLst>
                <a:ext uri="{FF2B5EF4-FFF2-40B4-BE49-F238E27FC236}">
                  <a16:creationId xmlns:a16="http://schemas.microsoft.com/office/drawing/2014/main" id="{00000000-0008-0000-0300-00001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23" name="图片 22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4" name="组合 23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GrpSpPr/>
        </xdr:nvGrpSpPr>
        <xdr:grpSpPr>
          <a:xfrm>
            <a:off x="772711" y="95523400"/>
            <a:ext cx="23272620" cy="7123756"/>
            <a:chOff x="761999" y="3280834"/>
            <a:chExt cx="23558426" cy="7133089"/>
          </a:xfrm>
        </xdr:grpSpPr>
        <xdr:pic>
          <xdr:nvPicPr>
            <xdr:cNvPr id="25" name="图片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26" name="图片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27" name="图片 26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8" name="组合 2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GrpSpPr/>
        </xdr:nvGrpSpPr>
        <xdr:grpSpPr>
          <a:xfrm>
            <a:off x="899828" y="77214564"/>
            <a:ext cx="23319542" cy="7130106"/>
            <a:chOff x="761999" y="3280834"/>
            <a:chExt cx="23558426" cy="7133089"/>
          </a:xfrm>
        </xdr:grpSpPr>
        <xdr:pic>
          <xdr:nvPicPr>
            <xdr:cNvPr id="29" name="图片 28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0" name="图片 29">
              <a:extLst>
                <a:ext uri="{FF2B5EF4-FFF2-40B4-BE49-F238E27FC236}">
                  <a16:creationId xmlns:a16="http://schemas.microsoft.com/office/drawing/2014/main" id="{00000000-0008-0000-03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31" name="图片 30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32" name="组合 31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GrpSpPr/>
        </xdr:nvGrpSpPr>
        <xdr:grpSpPr>
          <a:xfrm>
            <a:off x="794109" y="40989667"/>
            <a:ext cx="23293013" cy="7130106"/>
            <a:chOff x="761999" y="3280834"/>
            <a:chExt cx="23558426" cy="7133089"/>
          </a:xfrm>
        </xdr:grpSpPr>
        <xdr:pic>
          <xdr:nvPicPr>
            <xdr:cNvPr id="33" name="图片 32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4" name="图片 33">
              <a:extLst>
                <a:ext uri="{FF2B5EF4-FFF2-40B4-BE49-F238E27FC236}">
                  <a16:creationId xmlns:a16="http://schemas.microsoft.com/office/drawing/2014/main" id="{00000000-0008-0000-0300-00002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35" name="图片 3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36" name="组合 35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GrpSpPr/>
        </xdr:nvGrpSpPr>
        <xdr:grpSpPr>
          <a:xfrm>
            <a:off x="799303" y="50129485"/>
            <a:ext cx="23330698" cy="7041681"/>
            <a:chOff x="761999" y="3280834"/>
            <a:chExt cx="23558426" cy="7133089"/>
          </a:xfrm>
        </xdr:grpSpPr>
        <xdr:pic>
          <xdr:nvPicPr>
            <xdr:cNvPr id="37" name="图片 36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8" name="图片 37">
              <a:extLst>
                <a:ext uri="{FF2B5EF4-FFF2-40B4-BE49-F238E27FC236}">
                  <a16:creationId xmlns:a16="http://schemas.microsoft.com/office/drawing/2014/main" id="{00000000-0008-0000-0300-00002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39" name="图片 38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0" name="组合 39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GrpSpPr/>
        </xdr:nvGrpSpPr>
        <xdr:grpSpPr>
          <a:xfrm>
            <a:off x="883912" y="59105282"/>
            <a:ext cx="23267255" cy="7130106"/>
            <a:chOff x="761999" y="3280834"/>
            <a:chExt cx="23558426" cy="7133089"/>
          </a:xfrm>
        </xdr:grpSpPr>
        <xdr:pic>
          <xdr:nvPicPr>
            <xdr:cNvPr id="41" name="图片 40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42" name="图片 41">
              <a:extLst>
                <a:ext uri="{FF2B5EF4-FFF2-40B4-BE49-F238E27FC236}">
                  <a16:creationId xmlns:a16="http://schemas.microsoft.com/office/drawing/2014/main" id="{00000000-0008-0000-0300-00002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43" name="图片 42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4" name="组合 43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GrpSpPr/>
        </xdr:nvGrpSpPr>
        <xdr:grpSpPr>
          <a:xfrm>
            <a:off x="709215" y="68168890"/>
            <a:ext cx="23399619" cy="6972778"/>
            <a:chOff x="761999" y="3280834"/>
            <a:chExt cx="23558426" cy="7133089"/>
          </a:xfrm>
        </xdr:grpSpPr>
        <xdr:pic>
          <xdr:nvPicPr>
            <xdr:cNvPr id="45" name="图片 4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46" name="图片 45">
              <a:extLst>
                <a:ext uri="{FF2B5EF4-FFF2-40B4-BE49-F238E27FC236}">
                  <a16:creationId xmlns:a16="http://schemas.microsoft.com/office/drawing/2014/main" id="{00000000-0008-0000-0300-00002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47" name="图片 46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8" name="组合 47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GrpSpPr/>
        </xdr:nvGrpSpPr>
        <xdr:grpSpPr>
          <a:xfrm>
            <a:off x="682856" y="86415900"/>
            <a:ext cx="23362478" cy="7130106"/>
            <a:chOff x="761999" y="3280834"/>
            <a:chExt cx="23558426" cy="7133089"/>
          </a:xfrm>
        </xdr:grpSpPr>
        <xdr:pic>
          <xdr:nvPicPr>
            <xdr:cNvPr id="49" name="图片 48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50" name="图片 49">
              <a:extLst>
                <a:ext uri="{FF2B5EF4-FFF2-40B4-BE49-F238E27FC236}">
                  <a16:creationId xmlns:a16="http://schemas.microsoft.com/office/drawing/2014/main" id="{00000000-0008-0000-0300-00003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51" name="图片 50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60" name="组合 59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GrpSpPr/>
        </xdr:nvGrpSpPr>
        <xdr:grpSpPr>
          <a:xfrm>
            <a:off x="873128" y="32005009"/>
            <a:ext cx="23320372" cy="7130106"/>
            <a:chOff x="761999" y="3280834"/>
            <a:chExt cx="23558426" cy="7133089"/>
          </a:xfrm>
        </xdr:grpSpPr>
        <xdr:pic>
          <xdr:nvPicPr>
            <xdr:cNvPr id="61" name="图片 60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62" name="图片 61">
              <a:extLst>
                <a:ext uri="{FF2B5EF4-FFF2-40B4-BE49-F238E27FC236}">
                  <a16:creationId xmlns:a16="http://schemas.microsoft.com/office/drawing/2014/main" id="{00000000-0008-0000-0300-00003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63" name="图片 62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2</xdr:col>
      <xdr:colOff>465663</xdr:colOff>
      <xdr:row>1</xdr:row>
      <xdr:rowOff>486834</xdr:rowOff>
    </xdr:from>
    <xdr:to>
      <xdr:col>11</xdr:col>
      <xdr:colOff>1227679</xdr:colOff>
      <xdr:row>1</xdr:row>
      <xdr:rowOff>2307167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755" y="1057910"/>
          <a:ext cx="18135600" cy="1820545"/>
        </a:xfrm>
        <a:prstGeom prst="rect">
          <a:avLst/>
        </a:prstGeom>
      </xdr:spPr>
    </xdr:pic>
    <xdr:clientData/>
  </xdr:twoCellAnchor>
  <xdr:oneCellAnchor>
    <xdr:from>
      <xdr:col>4</xdr:col>
      <xdr:colOff>1100666</xdr:colOff>
      <xdr:row>1</xdr:row>
      <xdr:rowOff>2264834</xdr:rowOff>
    </xdr:from>
    <xdr:ext cx="6455835" cy="1143001"/>
    <xdr:sp macro="" textlink="">
      <xdr:nvSpPr>
        <xdr:cNvPr id="53" name="文本框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8853805" y="2835910"/>
          <a:ext cx="6456045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altLang="zh-CN" sz="4800" b="1">
              <a:solidFill>
                <a:srgbClr val="FFC000"/>
              </a:solidFill>
            </a:rPr>
            <a:t>QFFC.ORG</a:t>
          </a:r>
          <a:endParaRPr lang="zh-CN" altLang="en-US" sz="4800" b="1">
            <a:solidFill>
              <a:srgbClr val="FFC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133349</xdr:rowOff>
    </xdr:from>
    <xdr:to>
      <xdr:col>0</xdr:col>
      <xdr:colOff>489984</xdr:colOff>
      <xdr:row>2</xdr:row>
      <xdr:rowOff>203200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132715"/>
          <a:ext cx="457835" cy="7727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</xdr:row>
      <xdr:rowOff>292100</xdr:rowOff>
    </xdr:from>
    <xdr:to>
      <xdr:col>11</xdr:col>
      <xdr:colOff>1257298</xdr:colOff>
      <xdr:row>1</xdr:row>
      <xdr:rowOff>1727200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4800" y="863600"/>
          <a:ext cx="14299565" cy="1435100"/>
        </a:xfrm>
        <a:prstGeom prst="rect">
          <a:avLst/>
        </a:prstGeom>
      </xdr:spPr>
    </xdr:pic>
    <xdr:clientData/>
  </xdr:twoCellAnchor>
  <xdr:twoCellAnchor>
    <xdr:from>
      <xdr:col>1</xdr:col>
      <xdr:colOff>211667</xdr:colOff>
      <xdr:row>5</xdr:row>
      <xdr:rowOff>402166</xdr:rowOff>
    </xdr:from>
    <xdr:to>
      <xdr:col>13</xdr:col>
      <xdr:colOff>1291167</xdr:colOff>
      <xdr:row>133</xdr:row>
      <xdr:rowOff>486832</xdr:rowOff>
    </xdr:to>
    <xdr:grpSp>
      <xdr:nvGrpSpPr>
        <xdr:cNvPr id="53" name="组合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GrpSpPr/>
      </xdr:nvGrpSpPr>
      <xdr:grpSpPr>
        <a:xfrm>
          <a:off x="804334" y="4868333"/>
          <a:ext cx="22267333" cy="69447834"/>
          <a:chOff x="1460500" y="1714500"/>
          <a:chExt cx="23565907" cy="86482689"/>
        </a:xfrm>
      </xdr:grpSpPr>
      <xdr:grpSp>
        <xdr:nvGrpSpPr>
          <xdr:cNvPr id="5" name="组合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GrpSpPr/>
        </xdr:nvGrpSpPr>
        <xdr:grpSpPr>
          <a:xfrm>
            <a:off x="1562099" y="8388350"/>
            <a:ext cx="23341542" cy="7143672"/>
            <a:chOff x="761999" y="3280834"/>
            <a:chExt cx="23558426" cy="7133089"/>
          </a:xfrm>
        </xdr:grpSpPr>
        <xdr:pic>
          <xdr:nvPicPr>
            <xdr:cNvPr id="6" name="图片 5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7" name="图片 6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8" name="图片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9" name="组合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>
            <a:off x="1519766" y="23278042"/>
            <a:ext cx="23368000" cy="7133089"/>
            <a:chOff x="761999" y="3280834"/>
            <a:chExt cx="23558426" cy="7133089"/>
          </a:xfrm>
        </xdr:grpSpPr>
        <xdr:pic>
          <xdr:nvPicPr>
            <xdr:cNvPr id="10" name="图片 9">
              <a:extLst>
                <a:ext uri="{FF2B5EF4-FFF2-40B4-BE49-F238E27FC236}">
                  <a16:creationId xmlns:a16="http://schemas.microsoft.com/office/drawing/2014/main" id="{00000000-0008-0000-0500-00000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11" name="图片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12" name="图片 11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13" name="组合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pSpPr/>
        </xdr:nvGrpSpPr>
        <xdr:grpSpPr>
          <a:xfrm>
            <a:off x="1599141" y="15822084"/>
            <a:ext cx="23427266" cy="7133089"/>
            <a:chOff x="761999" y="3280834"/>
            <a:chExt cx="23558426" cy="7133089"/>
          </a:xfrm>
        </xdr:grpSpPr>
        <xdr:pic>
          <xdr:nvPicPr>
            <xdr:cNvPr id="14" name="图片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15" name="图片 1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16" name="图片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17" name="组合 16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GrpSpPr/>
        </xdr:nvGrpSpPr>
        <xdr:grpSpPr>
          <a:xfrm>
            <a:off x="1460500" y="30738235"/>
            <a:ext cx="23494926" cy="7133089"/>
            <a:chOff x="761999" y="3280834"/>
            <a:chExt cx="23558426" cy="7133089"/>
          </a:xfrm>
        </xdr:grpSpPr>
        <xdr:pic>
          <xdr:nvPicPr>
            <xdr:cNvPr id="18" name="图片 17">
              <a:extLst>
                <a:ext uri="{FF2B5EF4-FFF2-40B4-BE49-F238E27FC236}">
                  <a16:creationId xmlns:a16="http://schemas.microsoft.com/office/drawing/2014/main" id="{00000000-0008-0000-0500-00001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19" name="图片 18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20" name="图片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1" name="组合 20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GrpSpPr/>
        </xdr:nvGrpSpPr>
        <xdr:grpSpPr>
          <a:xfrm>
            <a:off x="1509183" y="43900725"/>
            <a:ext cx="23426208" cy="7133089"/>
            <a:chOff x="761999" y="3280834"/>
            <a:chExt cx="23558426" cy="7133089"/>
          </a:xfrm>
        </xdr:grpSpPr>
        <xdr:pic>
          <xdr:nvPicPr>
            <xdr:cNvPr id="22" name="图片 21">
              <a:extLst>
                <a:ext uri="{FF2B5EF4-FFF2-40B4-BE49-F238E27FC236}">
                  <a16:creationId xmlns:a16="http://schemas.microsoft.com/office/drawing/2014/main" id="{00000000-0008-0000-0500-00001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23" name="图片 22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24" name="图片 23">
              <a:extLst>
                <a:ext uri="{FF2B5EF4-FFF2-40B4-BE49-F238E27FC236}">
                  <a16:creationId xmlns:a16="http://schemas.microsoft.com/office/drawing/2014/main" id="{00000000-0008-0000-0500-00001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5" name="组合 24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GrpSpPr/>
        </xdr:nvGrpSpPr>
        <xdr:grpSpPr>
          <a:xfrm>
            <a:off x="1551516" y="81064100"/>
            <a:ext cx="23244175" cy="7133089"/>
            <a:chOff x="761999" y="3280834"/>
            <a:chExt cx="23558426" cy="7133089"/>
          </a:xfrm>
        </xdr:grpSpPr>
        <xdr:pic>
          <xdr:nvPicPr>
            <xdr:cNvPr id="26" name="图片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27" name="图片 26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28" name="图片 27">
              <a:extLst>
                <a:ext uri="{FF2B5EF4-FFF2-40B4-BE49-F238E27FC236}">
                  <a16:creationId xmlns:a16="http://schemas.microsoft.com/office/drawing/2014/main" id="{00000000-0008-0000-0500-00001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29" name="组合 28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GrpSpPr/>
        </xdr:nvGrpSpPr>
        <xdr:grpSpPr>
          <a:xfrm>
            <a:off x="1593850" y="51324935"/>
            <a:ext cx="23205017" cy="7133089"/>
            <a:chOff x="761999" y="3280834"/>
            <a:chExt cx="23558426" cy="7133089"/>
          </a:xfrm>
        </xdr:grpSpPr>
        <xdr:pic>
          <xdr:nvPicPr>
            <xdr:cNvPr id="30" name="图片 29">
              <a:extLst>
                <a:ext uri="{FF2B5EF4-FFF2-40B4-BE49-F238E27FC236}">
                  <a16:creationId xmlns:a16="http://schemas.microsoft.com/office/drawing/2014/main" id="{00000000-0008-0000-0500-00001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1" name="图片 30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32" name="图片 31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33" name="组合 32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GrpSpPr/>
        </xdr:nvGrpSpPr>
        <xdr:grpSpPr>
          <a:xfrm>
            <a:off x="1556809" y="58795709"/>
            <a:ext cx="23346832" cy="7133089"/>
            <a:chOff x="761999" y="3280834"/>
            <a:chExt cx="23558426" cy="7133089"/>
          </a:xfrm>
        </xdr:grpSpPr>
        <xdr:pic>
          <xdr:nvPicPr>
            <xdr:cNvPr id="34" name="图片 33">
              <a:extLst>
                <a:ext uri="{FF2B5EF4-FFF2-40B4-BE49-F238E27FC236}">
                  <a16:creationId xmlns:a16="http://schemas.microsoft.com/office/drawing/2014/main" id="{00000000-0008-0000-0500-00002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5" name="图片 34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36" name="图片 35">
              <a:extLst>
                <a:ext uri="{FF2B5EF4-FFF2-40B4-BE49-F238E27FC236}">
                  <a16:creationId xmlns:a16="http://schemas.microsoft.com/office/drawing/2014/main" id="{00000000-0008-0000-0500-00002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37" name="组合 36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GrpSpPr/>
        </xdr:nvGrpSpPr>
        <xdr:grpSpPr>
          <a:xfrm>
            <a:off x="1535642" y="66208275"/>
            <a:ext cx="23415624" cy="7133089"/>
            <a:chOff x="761999" y="3280834"/>
            <a:chExt cx="23558426" cy="7133089"/>
          </a:xfrm>
        </xdr:grpSpPr>
        <xdr:pic>
          <xdr:nvPicPr>
            <xdr:cNvPr id="38" name="图片 37">
              <a:extLst>
                <a:ext uri="{FF2B5EF4-FFF2-40B4-BE49-F238E27FC236}">
                  <a16:creationId xmlns:a16="http://schemas.microsoft.com/office/drawing/2014/main" id="{00000000-0008-0000-0500-000026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39" name="图片 38">
              <a:extLst>
                <a:ext uri="{FF2B5EF4-FFF2-40B4-BE49-F238E27FC236}">
                  <a16:creationId xmlns:a16="http://schemas.microsoft.com/office/drawing/2014/main" id="{00000000-0008-0000-0500-00002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40" name="图片 39">
              <a:extLst>
                <a:ext uri="{FF2B5EF4-FFF2-40B4-BE49-F238E27FC236}">
                  <a16:creationId xmlns:a16="http://schemas.microsoft.com/office/drawing/2014/main" id="{00000000-0008-0000-0500-000028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1" name="组合 40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GrpSpPr/>
        </xdr:nvGrpSpPr>
        <xdr:grpSpPr>
          <a:xfrm>
            <a:off x="1509184" y="73708684"/>
            <a:ext cx="23426207" cy="7133089"/>
            <a:chOff x="761999" y="3280834"/>
            <a:chExt cx="23558426" cy="7133089"/>
          </a:xfrm>
        </xdr:grpSpPr>
        <xdr:pic>
          <xdr:nvPicPr>
            <xdr:cNvPr id="42" name="图片 41">
              <a:extLst>
                <a:ext uri="{FF2B5EF4-FFF2-40B4-BE49-F238E27FC236}">
                  <a16:creationId xmlns:a16="http://schemas.microsoft.com/office/drawing/2014/main" id="{00000000-0008-0000-0500-00002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43" name="图片 42">
              <a:extLst>
                <a:ext uri="{FF2B5EF4-FFF2-40B4-BE49-F238E27FC236}">
                  <a16:creationId xmlns:a16="http://schemas.microsoft.com/office/drawing/2014/main" id="{00000000-0008-0000-0500-00002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44" name="图片 43">
              <a:extLst>
                <a:ext uri="{FF2B5EF4-FFF2-40B4-BE49-F238E27FC236}">
                  <a16:creationId xmlns:a16="http://schemas.microsoft.com/office/drawing/2014/main" id="{00000000-0008-0000-0500-00002C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5" name="组合 44">
            <a:extLst>
              <a:ext uri="{FF2B5EF4-FFF2-40B4-BE49-F238E27FC236}">
                <a16:creationId xmlns:a16="http://schemas.microsoft.com/office/drawing/2014/main" id="{00000000-0008-0000-0500-00002D000000}"/>
              </a:ext>
            </a:extLst>
          </xdr:cNvPr>
          <xdr:cNvGrpSpPr/>
        </xdr:nvGrpSpPr>
        <xdr:grpSpPr>
          <a:xfrm>
            <a:off x="1461558" y="37254392"/>
            <a:ext cx="23378583" cy="7133089"/>
            <a:chOff x="761999" y="3280834"/>
            <a:chExt cx="23558426" cy="7133089"/>
          </a:xfrm>
        </xdr:grpSpPr>
        <xdr:pic>
          <xdr:nvPicPr>
            <xdr:cNvPr id="46" name="图片 45">
              <a:extLst>
                <a:ext uri="{FF2B5EF4-FFF2-40B4-BE49-F238E27FC236}">
                  <a16:creationId xmlns:a16="http://schemas.microsoft.com/office/drawing/2014/main" id="{00000000-0008-0000-0500-00002E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47" name="图片 46">
              <a:extLst>
                <a:ext uri="{FF2B5EF4-FFF2-40B4-BE49-F238E27FC236}">
                  <a16:creationId xmlns:a16="http://schemas.microsoft.com/office/drawing/2014/main" id="{00000000-0008-0000-0500-00002F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48" name="图片 47">
              <a:extLst>
                <a:ext uri="{FF2B5EF4-FFF2-40B4-BE49-F238E27FC236}">
                  <a16:creationId xmlns:a16="http://schemas.microsoft.com/office/drawing/2014/main" id="{00000000-0008-0000-0500-000030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  <xdr:grpSp>
        <xdr:nvGrpSpPr>
          <xdr:cNvPr id="49" name="组合 48">
            <a:extLst>
              <a:ext uri="{FF2B5EF4-FFF2-40B4-BE49-F238E27FC236}">
                <a16:creationId xmlns:a16="http://schemas.microsoft.com/office/drawing/2014/main" id="{00000000-0008-0000-0500-000031000000}"/>
              </a:ext>
            </a:extLst>
          </xdr:cNvPr>
          <xdr:cNvGrpSpPr/>
        </xdr:nvGrpSpPr>
        <xdr:grpSpPr>
          <a:xfrm>
            <a:off x="1603374" y="1714500"/>
            <a:ext cx="23341542" cy="7207172"/>
            <a:chOff x="761999" y="3280834"/>
            <a:chExt cx="23558426" cy="7133089"/>
          </a:xfrm>
        </xdr:grpSpPr>
        <xdr:pic>
          <xdr:nvPicPr>
            <xdr:cNvPr id="50" name="图片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761999" y="3280834"/>
              <a:ext cx="7039957" cy="7039957"/>
            </a:xfrm>
            <a:prstGeom prst="rect">
              <a:avLst/>
            </a:prstGeom>
          </xdr:spPr>
        </xdr:pic>
        <xdr:pic>
          <xdr:nvPicPr>
            <xdr:cNvPr id="51" name="图片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8830734" y="3306234"/>
              <a:ext cx="7039957" cy="7039957"/>
            </a:xfrm>
            <a:prstGeom prst="rect">
              <a:avLst/>
            </a:prstGeom>
          </xdr:spPr>
        </xdr:pic>
        <xdr:pic>
          <xdr:nvPicPr>
            <xdr:cNvPr id="52" name="图片 51">
              <a:extLst>
                <a:ext uri="{FF2B5EF4-FFF2-40B4-BE49-F238E27FC236}">
                  <a16:creationId xmlns:a16="http://schemas.microsoft.com/office/drawing/2014/main" id="{00000000-0008-0000-0500-000034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280468" y="3373966"/>
              <a:ext cx="7039957" cy="7039957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0"/>
  <sheetViews>
    <sheetView tabSelected="1" workbookViewId="0">
      <selection activeCell="A2" sqref="A2:U117"/>
    </sheetView>
  </sheetViews>
  <sheetFormatPr defaultColWidth="9" defaultRowHeight="14" x14ac:dyDescent="0.3"/>
  <cols>
    <col min="5" max="5" width="11.75" customWidth="1"/>
    <col min="8" max="8" width="15.08203125" customWidth="1"/>
    <col min="9" max="10" width="19.58203125" customWidth="1"/>
    <col min="12" max="17" width="9.33203125"/>
  </cols>
  <sheetData>
    <row r="1" spans="1:2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3">
      <c r="A2" s="49">
        <v>2025</v>
      </c>
      <c r="B2" s="49">
        <v>7</v>
      </c>
      <c r="C2" s="49">
        <v>10</v>
      </c>
      <c r="D2" s="49">
        <v>63</v>
      </c>
      <c r="E2" s="49" t="s">
        <v>319</v>
      </c>
      <c r="F2" s="49" t="s">
        <v>82</v>
      </c>
      <c r="G2" s="49" t="s">
        <v>83</v>
      </c>
      <c r="H2" s="49" t="s">
        <v>320</v>
      </c>
      <c r="I2" s="49" t="s">
        <v>319</v>
      </c>
      <c r="J2" s="49" t="s">
        <v>321</v>
      </c>
      <c r="K2" s="49">
        <v>5</v>
      </c>
      <c r="L2" s="49">
        <v>7.4607099999999997</v>
      </c>
      <c r="M2" s="49">
        <v>7.4611700000000001</v>
      </c>
      <c r="N2" s="49">
        <v>7.4600400000000002</v>
      </c>
      <c r="O2" s="49">
        <v>7.4608400000000001</v>
      </c>
      <c r="P2" s="49">
        <v>7.4607099999999997</v>
      </c>
      <c r="Q2" s="49">
        <v>7.4594500000000004</v>
      </c>
      <c r="R2" s="49">
        <v>4.6000000000000001E-4</v>
      </c>
      <c r="S2" s="49">
        <v>5.9000000000000003E-4</v>
      </c>
      <c r="T2" s="49">
        <v>5.2999999999999998E-4</v>
      </c>
      <c r="U2" s="49">
        <v>6.9999999999999994E-5</v>
      </c>
    </row>
    <row r="3" spans="1:21" x14ac:dyDescent="0.3">
      <c r="A3" s="49">
        <v>2025</v>
      </c>
      <c r="B3" s="49">
        <v>7</v>
      </c>
      <c r="C3" s="49">
        <v>10</v>
      </c>
      <c r="D3" s="49">
        <v>58</v>
      </c>
      <c r="E3" s="49" t="s">
        <v>137</v>
      </c>
      <c r="F3" s="49" t="s">
        <v>80</v>
      </c>
      <c r="G3" s="49" t="s">
        <v>81</v>
      </c>
      <c r="H3" s="49" t="s">
        <v>138</v>
      </c>
      <c r="I3" s="49" t="s">
        <v>137</v>
      </c>
      <c r="J3" s="49" t="s">
        <v>139</v>
      </c>
      <c r="K3" s="49">
        <v>4</v>
      </c>
      <c r="L3" s="49">
        <v>20.360499999999998</v>
      </c>
      <c r="M3" s="49">
        <v>20.431899999999999</v>
      </c>
      <c r="N3" s="49">
        <v>20.296600000000002</v>
      </c>
      <c r="O3" s="49">
        <v>20.351600000000001</v>
      </c>
      <c r="P3" s="49">
        <v>20.433499999999999</v>
      </c>
      <c r="Q3" s="49">
        <v>20.302199999999999</v>
      </c>
      <c r="R3" s="49">
        <v>1.6000000000000001E-3</v>
      </c>
      <c r="S3" s="49">
        <v>5.5999999999999999E-3</v>
      </c>
      <c r="T3" s="49">
        <v>3.5999999999999999E-3</v>
      </c>
      <c r="U3" s="49">
        <v>1.8000000000000001E-4</v>
      </c>
    </row>
    <row r="4" spans="1:21" x14ac:dyDescent="0.3">
      <c r="A4" s="49">
        <v>2025</v>
      </c>
      <c r="B4" s="49">
        <v>7</v>
      </c>
      <c r="C4" s="49">
        <v>10</v>
      </c>
      <c r="D4" s="49">
        <v>74</v>
      </c>
      <c r="E4" s="49" t="s">
        <v>266</v>
      </c>
      <c r="F4" s="49" t="s">
        <v>103</v>
      </c>
      <c r="G4" s="49" t="s">
        <v>104</v>
      </c>
      <c r="H4" s="49" t="s">
        <v>267</v>
      </c>
      <c r="I4" s="49" t="s">
        <v>266</v>
      </c>
      <c r="J4" s="49" t="s">
        <v>268</v>
      </c>
      <c r="K4" s="49">
        <v>5</v>
      </c>
      <c r="L4" s="49">
        <v>11.13775</v>
      </c>
      <c r="M4" s="49">
        <v>11.16535</v>
      </c>
      <c r="N4" s="49">
        <v>11.108309999999999</v>
      </c>
      <c r="O4" s="49">
        <v>11.108309999999999</v>
      </c>
      <c r="P4" s="49">
        <v>11.16489</v>
      </c>
      <c r="Q4" s="49">
        <v>11.10013</v>
      </c>
      <c r="R4" s="49">
        <v>4.6000000000000001E-4</v>
      </c>
      <c r="S4" s="49">
        <v>8.1799999999999998E-3</v>
      </c>
      <c r="T4" s="49">
        <v>4.3200000000000001E-3</v>
      </c>
      <c r="U4" s="49">
        <v>3.8999999999999999E-4</v>
      </c>
    </row>
    <row r="5" spans="1:21" x14ac:dyDescent="0.3">
      <c r="A5" s="49">
        <v>2025</v>
      </c>
      <c r="B5" s="49">
        <v>7</v>
      </c>
      <c r="C5" s="49">
        <v>10</v>
      </c>
      <c r="D5" s="49">
        <v>35</v>
      </c>
      <c r="E5" s="49" t="s">
        <v>419</v>
      </c>
      <c r="F5" s="49" t="s">
        <v>76</v>
      </c>
      <c r="G5" s="49" t="s">
        <v>77</v>
      </c>
      <c r="H5" s="49" t="s">
        <v>420</v>
      </c>
      <c r="I5" s="49" t="s">
        <v>419</v>
      </c>
      <c r="J5" s="49" t="s">
        <v>421</v>
      </c>
      <c r="K5" s="49">
        <v>2</v>
      </c>
      <c r="L5" s="49">
        <v>920.3</v>
      </c>
      <c r="M5" s="49">
        <v>927.75</v>
      </c>
      <c r="N5" s="49">
        <v>920.1</v>
      </c>
      <c r="O5" s="49">
        <v>926.5</v>
      </c>
      <c r="P5" s="49">
        <v>928.51</v>
      </c>
      <c r="Q5" s="49">
        <v>919.79</v>
      </c>
      <c r="R5" s="49">
        <v>0.76</v>
      </c>
      <c r="S5" s="49">
        <v>0.31</v>
      </c>
      <c r="T5" s="49">
        <v>0.53500000000000003</v>
      </c>
      <c r="U5" s="49">
        <v>5.8E-4</v>
      </c>
    </row>
    <row r="6" spans="1:21" x14ac:dyDescent="0.3">
      <c r="A6" s="49">
        <v>2025</v>
      </c>
      <c r="B6" s="49">
        <v>7</v>
      </c>
      <c r="C6" s="49">
        <v>10</v>
      </c>
      <c r="D6" s="49">
        <v>92</v>
      </c>
      <c r="E6" s="49" t="s">
        <v>158</v>
      </c>
      <c r="F6" s="49" t="s">
        <v>21</v>
      </c>
      <c r="G6" s="49" t="s">
        <v>22</v>
      </c>
      <c r="H6" s="49" t="s">
        <v>159</v>
      </c>
      <c r="I6" s="49" t="s">
        <v>158</v>
      </c>
      <c r="J6" s="49" t="s">
        <v>160</v>
      </c>
      <c r="K6" s="49">
        <v>4</v>
      </c>
      <c r="L6" s="49">
        <v>18.633099999999999</v>
      </c>
      <c r="M6" s="49">
        <v>18.698499999999999</v>
      </c>
      <c r="N6" s="49">
        <v>18.5669</v>
      </c>
      <c r="O6" s="49">
        <v>18.624199999999998</v>
      </c>
      <c r="P6" s="49">
        <v>18.698399999999999</v>
      </c>
      <c r="Q6" s="49">
        <v>18.543500000000002</v>
      </c>
      <c r="R6" s="49">
        <v>1E-4</v>
      </c>
      <c r="S6" s="49">
        <v>2.3400000000000001E-2</v>
      </c>
      <c r="T6" s="49">
        <v>1.175E-2</v>
      </c>
      <c r="U6" s="49">
        <v>6.3000000000000003E-4</v>
      </c>
    </row>
    <row r="7" spans="1:21" x14ac:dyDescent="0.3">
      <c r="A7" s="49">
        <v>2025</v>
      </c>
      <c r="B7" s="49">
        <v>7</v>
      </c>
      <c r="C7" s="49">
        <v>10</v>
      </c>
      <c r="D7" s="49">
        <v>66</v>
      </c>
      <c r="E7" s="49" t="s">
        <v>325</v>
      </c>
      <c r="F7" s="49" t="s">
        <v>82</v>
      </c>
      <c r="G7" s="49" t="s">
        <v>83</v>
      </c>
      <c r="H7" s="49" t="s">
        <v>326</v>
      </c>
      <c r="I7" s="49" t="s">
        <v>325</v>
      </c>
      <c r="J7" s="49" t="s">
        <v>327</v>
      </c>
      <c r="K7" s="49">
        <v>3</v>
      </c>
      <c r="L7" s="49">
        <v>398.99099999999999</v>
      </c>
      <c r="M7" s="49">
        <v>399.67500000000001</v>
      </c>
      <c r="N7" s="49">
        <v>398.32</v>
      </c>
      <c r="O7" s="49">
        <v>398.411</v>
      </c>
      <c r="P7" s="49">
        <v>399.46499999999997</v>
      </c>
      <c r="Q7" s="49">
        <v>397.923</v>
      </c>
      <c r="R7" s="49">
        <v>0.21</v>
      </c>
      <c r="S7" s="49">
        <v>0.39700000000000002</v>
      </c>
      <c r="T7" s="49">
        <v>0.30349999999999999</v>
      </c>
      <c r="U7" s="49">
        <v>7.6000000000000004E-4</v>
      </c>
    </row>
    <row r="8" spans="1:21" x14ac:dyDescent="0.3">
      <c r="A8" s="49">
        <v>2025</v>
      </c>
      <c r="B8" s="49">
        <v>7</v>
      </c>
      <c r="C8" s="49">
        <v>10</v>
      </c>
      <c r="D8" s="49">
        <v>64</v>
      </c>
      <c r="E8" s="49" t="s">
        <v>143</v>
      </c>
      <c r="F8" s="49" t="s">
        <v>82</v>
      </c>
      <c r="G8" s="49" t="s">
        <v>83</v>
      </c>
      <c r="H8" s="49" t="s">
        <v>144</v>
      </c>
      <c r="I8" s="49" t="s">
        <v>143</v>
      </c>
      <c r="J8" s="49" t="s">
        <v>145</v>
      </c>
      <c r="K8" s="49">
        <v>5</v>
      </c>
      <c r="L8" s="49">
        <v>0.86182999999999998</v>
      </c>
      <c r="M8" s="49">
        <v>0.86331999999999998</v>
      </c>
      <c r="N8" s="49">
        <v>0.86092999999999997</v>
      </c>
      <c r="O8" s="49">
        <v>0.86133000000000004</v>
      </c>
      <c r="P8" s="49">
        <v>0.86221000000000003</v>
      </c>
      <c r="Q8" s="49">
        <v>0.86070000000000002</v>
      </c>
      <c r="R8" s="49">
        <v>1.1100000000000001E-3</v>
      </c>
      <c r="S8" s="49">
        <v>2.3000000000000001E-4</v>
      </c>
      <c r="T8" s="49">
        <v>6.7000000000000002E-4</v>
      </c>
      <c r="U8" s="49">
        <v>7.7999999999999999E-4</v>
      </c>
    </row>
    <row r="9" spans="1:21" x14ac:dyDescent="0.3">
      <c r="A9" s="49">
        <v>2025</v>
      </c>
      <c r="B9" s="49">
        <v>7</v>
      </c>
      <c r="C9" s="49">
        <v>10</v>
      </c>
      <c r="D9" s="49">
        <v>106</v>
      </c>
      <c r="E9" s="49" t="s">
        <v>218</v>
      </c>
      <c r="F9" s="49" t="s">
        <v>85</v>
      </c>
      <c r="G9" s="49" t="s">
        <v>86</v>
      </c>
      <c r="H9" s="49" t="s">
        <v>219</v>
      </c>
      <c r="I9" s="49" t="s">
        <v>218</v>
      </c>
      <c r="J9" s="49" t="s">
        <v>220</v>
      </c>
      <c r="K9" s="49">
        <v>5</v>
      </c>
      <c r="L9" s="49">
        <v>7.8491400000000002</v>
      </c>
      <c r="M9" s="49">
        <v>7.8497000000000003</v>
      </c>
      <c r="N9" s="49">
        <v>7.8480499999999997</v>
      </c>
      <c r="O9" s="49">
        <v>7.8493500000000003</v>
      </c>
      <c r="P9" s="49">
        <v>7.8527699999999996</v>
      </c>
      <c r="Q9" s="49">
        <v>7.8360000000000003</v>
      </c>
      <c r="R9" s="49">
        <v>3.0699999999999998E-3</v>
      </c>
      <c r="S9" s="49">
        <v>1.205E-2</v>
      </c>
      <c r="T9" s="49">
        <v>7.5599999999999999E-3</v>
      </c>
      <c r="U9" s="49">
        <v>9.6000000000000002E-4</v>
      </c>
    </row>
    <row r="10" spans="1:21" x14ac:dyDescent="0.3">
      <c r="A10" s="49">
        <v>2025</v>
      </c>
      <c r="B10" s="49">
        <v>7</v>
      </c>
      <c r="C10" s="49">
        <v>10</v>
      </c>
      <c r="D10" s="49">
        <v>8</v>
      </c>
      <c r="E10" s="49" t="s">
        <v>89</v>
      </c>
      <c r="F10" s="49" t="s">
        <v>90</v>
      </c>
      <c r="G10" s="49" t="s">
        <v>91</v>
      </c>
      <c r="H10" s="49" t="s">
        <v>92</v>
      </c>
      <c r="I10" s="49" t="s">
        <v>89</v>
      </c>
      <c r="J10" s="49" t="s">
        <v>93</v>
      </c>
      <c r="K10" s="49">
        <v>5</v>
      </c>
      <c r="L10" s="49">
        <v>7.1809599999999998</v>
      </c>
      <c r="M10" s="49">
        <v>7.1827699999999997</v>
      </c>
      <c r="N10" s="49">
        <v>7.1756700000000002</v>
      </c>
      <c r="O10" s="49">
        <v>7.1767700000000003</v>
      </c>
      <c r="P10" s="49">
        <v>7.19238</v>
      </c>
      <c r="Q10" s="49">
        <v>7.1696200000000001</v>
      </c>
      <c r="R10" s="49">
        <v>9.6100000000000005E-3</v>
      </c>
      <c r="S10" s="49">
        <v>6.0499999999999998E-3</v>
      </c>
      <c r="T10" s="49">
        <v>7.8300000000000002E-3</v>
      </c>
      <c r="U10" s="49">
        <v>1.09E-3</v>
      </c>
    </row>
    <row r="11" spans="1:21" x14ac:dyDescent="0.3">
      <c r="A11" s="49">
        <v>2025</v>
      </c>
      <c r="B11" s="49">
        <v>7</v>
      </c>
      <c r="C11" s="49">
        <v>10</v>
      </c>
      <c r="D11" s="49">
        <v>27</v>
      </c>
      <c r="E11" s="49" t="s">
        <v>426</v>
      </c>
      <c r="F11" s="49" t="s">
        <v>76</v>
      </c>
      <c r="G11" s="49" t="s">
        <v>77</v>
      </c>
      <c r="H11" s="49" t="s">
        <v>427</v>
      </c>
      <c r="I11" s="49" t="s">
        <v>428</v>
      </c>
      <c r="J11" s="49" t="s">
        <v>428</v>
      </c>
      <c r="K11" s="49">
        <v>0</v>
      </c>
      <c r="L11" s="49">
        <v>8589</v>
      </c>
      <c r="M11" s="49">
        <v>8632</v>
      </c>
      <c r="N11" s="49">
        <v>8575</v>
      </c>
      <c r="O11" s="49">
        <v>8614</v>
      </c>
      <c r="P11" s="49">
        <v>8650</v>
      </c>
      <c r="Q11" s="49">
        <v>8579</v>
      </c>
      <c r="R11" s="49">
        <v>18</v>
      </c>
      <c r="S11" s="49">
        <v>4</v>
      </c>
      <c r="T11" s="49">
        <v>11</v>
      </c>
      <c r="U11" s="49">
        <v>1.2800000000000001E-3</v>
      </c>
    </row>
    <row r="12" spans="1:21" x14ac:dyDescent="0.3">
      <c r="A12" s="49">
        <v>2025</v>
      </c>
      <c r="B12" s="49">
        <v>7</v>
      </c>
      <c r="C12" s="49">
        <v>10</v>
      </c>
      <c r="D12" s="49">
        <v>47</v>
      </c>
      <c r="E12" s="49" t="s">
        <v>140</v>
      </c>
      <c r="F12" s="49" t="s">
        <v>78</v>
      </c>
      <c r="G12" s="49" t="s">
        <v>79</v>
      </c>
      <c r="H12" s="49" t="s">
        <v>141</v>
      </c>
      <c r="I12" s="49" t="s">
        <v>140</v>
      </c>
      <c r="J12" s="49" t="s">
        <v>142</v>
      </c>
      <c r="K12" s="49">
        <v>5</v>
      </c>
      <c r="L12" s="49">
        <v>1.08809</v>
      </c>
      <c r="M12" s="49">
        <v>1.09229</v>
      </c>
      <c r="N12" s="49">
        <v>1.08589</v>
      </c>
      <c r="O12" s="49">
        <v>1.09108</v>
      </c>
      <c r="P12" s="49">
        <v>1.0914699999999999</v>
      </c>
      <c r="Q12" s="49">
        <v>1.08809</v>
      </c>
      <c r="R12" s="49">
        <v>8.1999999999999998E-4</v>
      </c>
      <c r="S12" s="49">
        <v>2.2000000000000001E-3</v>
      </c>
      <c r="T12" s="49">
        <v>1.5100000000000001E-3</v>
      </c>
      <c r="U12" s="49">
        <v>1.3799999999999999E-3</v>
      </c>
    </row>
    <row r="13" spans="1:21" x14ac:dyDescent="0.3">
      <c r="A13" s="49">
        <v>2025</v>
      </c>
      <c r="B13" s="49">
        <v>7</v>
      </c>
      <c r="C13" s="49">
        <v>10</v>
      </c>
      <c r="D13" s="49">
        <v>7</v>
      </c>
      <c r="E13" s="49" t="s">
        <v>84</v>
      </c>
      <c r="F13" s="49" t="s">
        <v>85</v>
      </c>
      <c r="G13" s="49" t="s">
        <v>86</v>
      </c>
      <c r="H13" s="49" t="s">
        <v>87</v>
      </c>
      <c r="I13" s="49" t="s">
        <v>84</v>
      </c>
      <c r="J13" s="49" t="s">
        <v>88</v>
      </c>
      <c r="K13" s="49">
        <v>3</v>
      </c>
      <c r="L13" s="49">
        <v>87.572000000000003</v>
      </c>
      <c r="M13" s="49">
        <v>88.242999999999995</v>
      </c>
      <c r="N13" s="49">
        <v>87.540999999999997</v>
      </c>
      <c r="O13" s="49">
        <v>88.2</v>
      </c>
      <c r="P13" s="49">
        <v>88.177000000000007</v>
      </c>
      <c r="Q13" s="49">
        <v>87.358000000000004</v>
      </c>
      <c r="R13" s="49">
        <v>6.6000000000000003E-2</v>
      </c>
      <c r="S13" s="49">
        <v>0.183</v>
      </c>
      <c r="T13" s="49">
        <v>0.1245</v>
      </c>
      <c r="U13" s="49">
        <v>1.41E-3</v>
      </c>
    </row>
    <row r="14" spans="1:21" x14ac:dyDescent="0.3">
      <c r="A14" s="49">
        <v>2025</v>
      </c>
      <c r="B14" s="49">
        <v>7</v>
      </c>
      <c r="C14" s="49">
        <v>10</v>
      </c>
      <c r="D14" s="49">
        <v>75</v>
      </c>
      <c r="E14" s="49" t="s">
        <v>369</v>
      </c>
      <c r="F14" s="49" t="s">
        <v>103</v>
      </c>
      <c r="G14" s="49" t="s">
        <v>104</v>
      </c>
      <c r="H14" s="49" t="s">
        <v>370</v>
      </c>
      <c r="I14" s="49" t="s">
        <v>369</v>
      </c>
      <c r="J14" s="49" t="s">
        <v>371</v>
      </c>
      <c r="K14" s="49">
        <v>4</v>
      </c>
      <c r="L14" s="49">
        <v>1.4985999999999999</v>
      </c>
      <c r="M14" s="49">
        <v>1.5024</v>
      </c>
      <c r="N14" s="49">
        <v>1.4944</v>
      </c>
      <c r="O14" s="49">
        <v>1.4964</v>
      </c>
      <c r="P14" s="49">
        <v>1.4985999999999999</v>
      </c>
      <c r="Q14" s="49">
        <v>1.4936</v>
      </c>
      <c r="R14" s="49">
        <v>3.8E-3</v>
      </c>
      <c r="S14" s="49">
        <v>8.0000000000000004E-4</v>
      </c>
      <c r="T14" s="49">
        <v>2.3E-3</v>
      </c>
      <c r="U14" s="49">
        <v>1.5399999999999999E-3</v>
      </c>
    </row>
    <row r="15" spans="1:21" x14ac:dyDescent="0.3">
      <c r="A15" s="49">
        <v>2025</v>
      </c>
      <c r="B15" s="49">
        <v>7</v>
      </c>
      <c r="C15" s="49">
        <v>10</v>
      </c>
      <c r="D15" s="49">
        <v>80</v>
      </c>
      <c r="E15" s="49" t="s">
        <v>269</v>
      </c>
      <c r="F15" s="49" t="s">
        <v>103</v>
      </c>
      <c r="G15" s="49" t="s">
        <v>104</v>
      </c>
      <c r="H15" s="49" t="s">
        <v>270</v>
      </c>
      <c r="I15" s="49" t="s">
        <v>269</v>
      </c>
      <c r="J15" s="49" t="s">
        <v>271</v>
      </c>
      <c r="K15" s="49">
        <v>5</v>
      </c>
      <c r="L15" s="49">
        <v>1.0773299999999999</v>
      </c>
      <c r="M15" s="49">
        <v>1.08223</v>
      </c>
      <c r="N15" s="49">
        <v>1.0760400000000001</v>
      </c>
      <c r="O15" s="49">
        <v>1.08128</v>
      </c>
      <c r="P15" s="49">
        <v>1.08491</v>
      </c>
      <c r="Q15" s="49">
        <v>1.0766899999999999</v>
      </c>
      <c r="R15" s="49">
        <v>2.6800000000000001E-3</v>
      </c>
      <c r="S15" s="49">
        <v>6.4999999999999997E-4</v>
      </c>
      <c r="T15" s="49">
        <v>1.66E-3</v>
      </c>
      <c r="U15" s="49">
        <v>1.5399999999999999E-3</v>
      </c>
    </row>
    <row r="16" spans="1:21" x14ac:dyDescent="0.3">
      <c r="A16" s="49">
        <v>2025</v>
      </c>
      <c r="B16" s="49">
        <v>7</v>
      </c>
      <c r="C16" s="49">
        <v>10</v>
      </c>
      <c r="D16" s="49">
        <v>94</v>
      </c>
      <c r="E16" s="49" t="s">
        <v>299</v>
      </c>
      <c r="F16" s="49" t="s">
        <v>21</v>
      </c>
      <c r="G16" s="49" t="s">
        <v>22</v>
      </c>
      <c r="H16" s="49" t="s">
        <v>300</v>
      </c>
      <c r="I16" s="49" t="s">
        <v>299</v>
      </c>
      <c r="J16" s="49" t="s">
        <v>301</v>
      </c>
      <c r="K16" s="49">
        <v>4</v>
      </c>
      <c r="L16" s="49">
        <v>14.4717</v>
      </c>
      <c r="M16" s="49">
        <v>14.5489</v>
      </c>
      <c r="N16" s="49">
        <v>14.4438</v>
      </c>
      <c r="O16" s="49">
        <v>14.477499999999999</v>
      </c>
      <c r="P16" s="49">
        <v>14.493600000000001</v>
      </c>
      <c r="Q16" s="49">
        <v>14.443</v>
      </c>
      <c r="R16" s="49">
        <v>5.5300000000000002E-2</v>
      </c>
      <c r="S16" s="49">
        <v>8.0000000000000004E-4</v>
      </c>
      <c r="T16" s="49">
        <v>2.8049999999999999E-2</v>
      </c>
      <c r="U16" s="49">
        <v>1.9400000000000001E-3</v>
      </c>
    </row>
    <row r="17" spans="1:21" x14ac:dyDescent="0.3">
      <c r="A17" s="49">
        <v>2025</v>
      </c>
      <c r="B17" s="49">
        <v>7</v>
      </c>
      <c r="C17" s="49">
        <v>10</v>
      </c>
      <c r="D17" s="49">
        <v>51</v>
      </c>
      <c r="E17" s="49" t="s">
        <v>260</v>
      </c>
      <c r="F17" s="49" t="s">
        <v>78</v>
      </c>
      <c r="G17" s="49" t="s">
        <v>79</v>
      </c>
      <c r="H17" s="49" t="s">
        <v>261</v>
      </c>
      <c r="I17" s="49" t="s">
        <v>260</v>
      </c>
      <c r="J17" s="49" t="s">
        <v>262</v>
      </c>
      <c r="K17" s="49">
        <v>3</v>
      </c>
      <c r="L17" s="49">
        <v>106.896</v>
      </c>
      <c r="M17" s="49">
        <v>107.16200000000001</v>
      </c>
      <c r="N17" s="49">
        <v>106.572</v>
      </c>
      <c r="O17" s="49">
        <v>107.092</v>
      </c>
      <c r="P17" s="49">
        <v>107.34099999999999</v>
      </c>
      <c r="Q17" s="49">
        <v>106.816</v>
      </c>
      <c r="R17" s="49">
        <v>0.17899999999999999</v>
      </c>
      <c r="S17" s="49">
        <v>0.24399999999999999</v>
      </c>
      <c r="T17" s="49">
        <v>0.21149999999999999</v>
      </c>
      <c r="U17" s="49">
        <v>1.97E-3</v>
      </c>
    </row>
    <row r="18" spans="1:21" x14ac:dyDescent="0.3">
      <c r="A18" s="49">
        <v>2025</v>
      </c>
      <c r="B18" s="49">
        <v>7</v>
      </c>
      <c r="C18" s="49">
        <v>10</v>
      </c>
      <c r="D18" s="49">
        <v>109</v>
      </c>
      <c r="E18" s="49" t="s">
        <v>116</v>
      </c>
      <c r="F18" s="49" t="s">
        <v>85</v>
      </c>
      <c r="G18" s="49" t="s">
        <v>86</v>
      </c>
      <c r="H18" s="49" t="s">
        <v>117</v>
      </c>
      <c r="I18" s="49" t="s">
        <v>116</v>
      </c>
      <c r="J18" s="49" t="s">
        <v>118</v>
      </c>
      <c r="K18" s="49">
        <v>3</v>
      </c>
      <c r="L18" s="49">
        <v>146.285</v>
      </c>
      <c r="M18" s="49">
        <v>146.77699999999999</v>
      </c>
      <c r="N18" s="49">
        <v>145.74600000000001</v>
      </c>
      <c r="O18" s="49">
        <v>146.21700000000001</v>
      </c>
      <c r="P18" s="49">
        <v>147.34299999999999</v>
      </c>
      <c r="Q18" s="49">
        <v>145.77199999999999</v>
      </c>
      <c r="R18" s="49">
        <v>0.56599999999999995</v>
      </c>
      <c r="S18" s="49">
        <v>2.5999999999999999E-2</v>
      </c>
      <c r="T18" s="49">
        <v>0.29599999999999999</v>
      </c>
      <c r="U18" s="49">
        <v>2.0200000000000001E-3</v>
      </c>
    </row>
    <row r="19" spans="1:21" x14ac:dyDescent="0.3">
      <c r="A19" s="49">
        <v>2025</v>
      </c>
      <c r="B19" s="49">
        <v>7</v>
      </c>
      <c r="C19" s="49">
        <v>10</v>
      </c>
      <c r="D19" s="49">
        <v>111</v>
      </c>
      <c r="E19" s="49" t="s">
        <v>245</v>
      </c>
      <c r="F19" s="49" t="s">
        <v>85</v>
      </c>
      <c r="G19" s="49" t="s">
        <v>86</v>
      </c>
      <c r="H19" s="49" t="s">
        <v>246</v>
      </c>
      <c r="I19" s="49" t="s">
        <v>245</v>
      </c>
      <c r="J19" s="49" t="s">
        <v>247</v>
      </c>
      <c r="K19" s="49">
        <v>5</v>
      </c>
      <c r="L19" s="49">
        <v>10.08516</v>
      </c>
      <c r="M19" s="49">
        <v>10.12393</v>
      </c>
      <c r="N19" s="49">
        <v>10.04565</v>
      </c>
      <c r="O19" s="49">
        <v>10.062469999999999</v>
      </c>
      <c r="P19" s="49">
        <v>10.10951</v>
      </c>
      <c r="Q19" s="49">
        <v>10.01896</v>
      </c>
      <c r="R19" s="49">
        <v>1.4420000000000001E-2</v>
      </c>
      <c r="S19" s="49">
        <v>2.6689999999999998E-2</v>
      </c>
      <c r="T19" s="49">
        <v>2.0549999999999999E-2</v>
      </c>
      <c r="U19" s="49">
        <v>2.0400000000000001E-3</v>
      </c>
    </row>
    <row r="20" spans="1:21" x14ac:dyDescent="0.3">
      <c r="A20" s="49">
        <v>2025</v>
      </c>
      <c r="B20" s="49">
        <v>7</v>
      </c>
      <c r="C20" s="49">
        <v>10</v>
      </c>
      <c r="D20" s="49">
        <v>81</v>
      </c>
      <c r="E20" s="49" t="s">
        <v>197</v>
      </c>
      <c r="F20" s="49" t="s">
        <v>103</v>
      </c>
      <c r="G20" s="49" t="s">
        <v>104</v>
      </c>
      <c r="H20" s="49" t="s">
        <v>198</v>
      </c>
      <c r="I20" s="49" t="s">
        <v>197</v>
      </c>
      <c r="J20" s="49" t="s">
        <v>199</v>
      </c>
      <c r="K20" s="49">
        <v>5</v>
      </c>
      <c r="L20" s="49">
        <v>8.6392000000000007</v>
      </c>
      <c r="M20" s="49">
        <v>8.6645000000000003</v>
      </c>
      <c r="N20" s="49">
        <v>8.6384000000000007</v>
      </c>
      <c r="O20" s="49">
        <v>8.6395</v>
      </c>
      <c r="P20" s="49">
        <v>8.6525999999999996</v>
      </c>
      <c r="Q20" s="49">
        <v>8.6139200000000002</v>
      </c>
      <c r="R20" s="49">
        <v>1.1900000000000001E-2</v>
      </c>
      <c r="S20" s="49">
        <v>2.4479999999999998E-2</v>
      </c>
      <c r="T20" s="49">
        <v>1.8190000000000001E-2</v>
      </c>
      <c r="U20" s="49">
        <v>2.1099999999999999E-3</v>
      </c>
    </row>
    <row r="21" spans="1:21" x14ac:dyDescent="0.3">
      <c r="A21" s="49">
        <v>2025</v>
      </c>
      <c r="B21" s="49">
        <v>7</v>
      </c>
      <c r="C21" s="49">
        <v>10</v>
      </c>
      <c r="D21" s="49">
        <v>56</v>
      </c>
      <c r="E21" s="49" t="s">
        <v>334</v>
      </c>
      <c r="F21" s="49" t="s">
        <v>80</v>
      </c>
      <c r="G21" s="49" t="s">
        <v>81</v>
      </c>
      <c r="H21" s="49" t="s">
        <v>335</v>
      </c>
      <c r="I21" s="49" t="s">
        <v>334</v>
      </c>
      <c r="J21" s="49" t="s">
        <v>336</v>
      </c>
      <c r="K21" s="49">
        <v>5</v>
      </c>
      <c r="L21" s="49">
        <v>12.6957</v>
      </c>
      <c r="M21" s="49">
        <v>12.726839999999999</v>
      </c>
      <c r="N21" s="49">
        <v>12.61551</v>
      </c>
      <c r="O21" s="49">
        <v>12.62288</v>
      </c>
      <c r="P21" s="49">
        <v>12.7509</v>
      </c>
      <c r="Q21" s="49">
        <v>12.577439999999999</v>
      </c>
      <c r="R21" s="49">
        <v>2.4060000000000002E-2</v>
      </c>
      <c r="S21" s="49">
        <v>3.807E-2</v>
      </c>
      <c r="T21" s="49">
        <v>3.107E-2</v>
      </c>
      <c r="U21" s="49">
        <v>2.4599999999999999E-3</v>
      </c>
    </row>
    <row r="22" spans="1:21" x14ac:dyDescent="0.3">
      <c r="A22" s="49">
        <v>2025</v>
      </c>
      <c r="B22" s="49">
        <v>7</v>
      </c>
      <c r="C22" s="49">
        <v>10</v>
      </c>
      <c r="D22" s="49">
        <v>55</v>
      </c>
      <c r="E22" s="49" t="s">
        <v>149</v>
      </c>
      <c r="F22" s="49" t="s">
        <v>80</v>
      </c>
      <c r="G22" s="49" t="s">
        <v>81</v>
      </c>
      <c r="H22" s="49" t="s">
        <v>150</v>
      </c>
      <c r="I22" s="49" t="s">
        <v>149</v>
      </c>
      <c r="J22" s="49" t="s">
        <v>151</v>
      </c>
      <c r="K22" s="49">
        <v>3</v>
      </c>
      <c r="L22" s="49">
        <v>183.95400000000001</v>
      </c>
      <c r="M22" s="49">
        <v>184.31399999999999</v>
      </c>
      <c r="N22" s="49">
        <v>183.411</v>
      </c>
      <c r="O22" s="49">
        <v>183.43</v>
      </c>
      <c r="P22" s="49">
        <v>184.21799999999999</v>
      </c>
      <c r="Q22" s="49">
        <v>182.55</v>
      </c>
      <c r="R22" s="49">
        <v>9.6000000000000002E-2</v>
      </c>
      <c r="S22" s="49">
        <v>0.86099999999999999</v>
      </c>
      <c r="T22" s="49">
        <v>0.47849999999999998</v>
      </c>
      <c r="U22" s="49">
        <v>2.6099999999999999E-3</v>
      </c>
    </row>
    <row r="23" spans="1:21" x14ac:dyDescent="0.3">
      <c r="A23" s="49">
        <v>2025</v>
      </c>
      <c r="B23" s="49">
        <v>7</v>
      </c>
      <c r="C23" s="49">
        <v>10</v>
      </c>
      <c r="D23" s="49">
        <v>41</v>
      </c>
      <c r="E23" s="49" t="s">
        <v>379</v>
      </c>
      <c r="F23" s="49" t="s">
        <v>76</v>
      </c>
      <c r="G23" s="49" t="s">
        <v>77</v>
      </c>
      <c r="H23" s="49" t="s">
        <v>380</v>
      </c>
      <c r="I23" s="49" t="s">
        <v>379</v>
      </c>
      <c r="J23" s="49" t="s">
        <v>381</v>
      </c>
      <c r="K23" s="49">
        <v>1</v>
      </c>
      <c r="L23" s="49">
        <v>2252.5</v>
      </c>
      <c r="M23" s="49">
        <v>2277.1</v>
      </c>
      <c r="N23" s="49">
        <v>2244.6</v>
      </c>
      <c r="O23" s="49">
        <v>2263.9</v>
      </c>
      <c r="P23" s="49">
        <v>2268.1999999999998</v>
      </c>
      <c r="Q23" s="49">
        <v>2247.8000000000002</v>
      </c>
      <c r="R23" s="49">
        <v>8.9</v>
      </c>
      <c r="S23" s="49">
        <v>3.2</v>
      </c>
      <c r="T23" s="49">
        <v>6.05</v>
      </c>
      <c r="U23" s="49">
        <v>2.6700000000000001E-3</v>
      </c>
    </row>
    <row r="24" spans="1:21" x14ac:dyDescent="0.3">
      <c r="A24" s="49">
        <v>2025</v>
      </c>
      <c r="B24" s="49">
        <v>7</v>
      </c>
      <c r="C24" s="49">
        <v>10</v>
      </c>
      <c r="D24" s="49">
        <v>88</v>
      </c>
      <c r="E24" s="49" t="s">
        <v>173</v>
      </c>
      <c r="F24" s="49" t="s">
        <v>105</v>
      </c>
      <c r="G24" s="49" t="s">
        <v>106</v>
      </c>
      <c r="H24" s="49" t="s">
        <v>174</v>
      </c>
      <c r="I24" s="49" t="s">
        <v>173</v>
      </c>
      <c r="J24" s="49" t="s">
        <v>175</v>
      </c>
      <c r="K24" s="49">
        <v>5</v>
      </c>
      <c r="L24" s="49">
        <v>12.90619</v>
      </c>
      <c r="M24" s="49">
        <v>12.94542</v>
      </c>
      <c r="N24" s="49">
        <v>12.872640000000001</v>
      </c>
      <c r="O24" s="49">
        <v>12.872809999999999</v>
      </c>
      <c r="P24" s="49">
        <v>12.9069</v>
      </c>
      <c r="Q24" s="49">
        <v>12.841290000000001</v>
      </c>
      <c r="R24" s="49">
        <v>3.8519999999999999E-2</v>
      </c>
      <c r="S24" s="49">
        <v>3.1350000000000003E-2</v>
      </c>
      <c r="T24" s="49">
        <v>3.4930000000000003E-2</v>
      </c>
      <c r="U24" s="49">
        <v>2.7100000000000002E-3</v>
      </c>
    </row>
    <row r="25" spans="1:21" x14ac:dyDescent="0.3">
      <c r="A25" s="49">
        <v>2025</v>
      </c>
      <c r="B25" s="49">
        <v>7</v>
      </c>
      <c r="C25" s="49">
        <v>10</v>
      </c>
      <c r="D25" s="49">
        <v>78</v>
      </c>
      <c r="E25" s="49" t="s">
        <v>257</v>
      </c>
      <c r="F25" s="49" t="s">
        <v>103</v>
      </c>
      <c r="G25" s="49" t="s">
        <v>104</v>
      </c>
      <c r="H25" s="49" t="s">
        <v>258</v>
      </c>
      <c r="I25" s="49" t="s">
        <v>257</v>
      </c>
      <c r="J25" s="49" t="s">
        <v>259</v>
      </c>
      <c r="K25" s="49">
        <v>5</v>
      </c>
      <c r="L25" s="49">
        <v>20.865300000000001</v>
      </c>
      <c r="M25" s="49">
        <v>20.912669999999999</v>
      </c>
      <c r="N25" s="49">
        <v>20.68873</v>
      </c>
      <c r="O25" s="49">
        <v>20.727519999999998</v>
      </c>
      <c r="P25" s="49">
        <v>20.928429999999999</v>
      </c>
      <c r="Q25" s="49">
        <v>20.787680000000002</v>
      </c>
      <c r="R25" s="49">
        <v>1.576E-2</v>
      </c>
      <c r="S25" s="49">
        <v>9.8949999999999996E-2</v>
      </c>
      <c r="T25" s="49">
        <v>5.7360000000000001E-2</v>
      </c>
      <c r="U25" s="49">
        <v>2.7699999999999999E-3</v>
      </c>
    </row>
    <row r="26" spans="1:21" x14ac:dyDescent="0.3">
      <c r="A26" s="49">
        <v>2025</v>
      </c>
      <c r="B26" s="49">
        <v>7</v>
      </c>
      <c r="C26" s="49">
        <v>10</v>
      </c>
      <c r="D26" s="49">
        <v>39</v>
      </c>
      <c r="E26" s="49" t="s">
        <v>422</v>
      </c>
      <c r="F26" s="49" t="s">
        <v>76</v>
      </c>
      <c r="G26" s="49" t="s">
        <v>77</v>
      </c>
      <c r="H26" s="49" t="s">
        <v>423</v>
      </c>
      <c r="I26" s="49" t="s">
        <v>424</v>
      </c>
      <c r="J26" s="49" t="s">
        <v>425</v>
      </c>
      <c r="K26" s="49">
        <v>0</v>
      </c>
      <c r="L26" s="49">
        <v>12030</v>
      </c>
      <c r="M26" s="49">
        <v>12135</v>
      </c>
      <c r="N26" s="49">
        <v>12020</v>
      </c>
      <c r="O26" s="49">
        <v>12116</v>
      </c>
      <c r="P26" s="49">
        <v>12085</v>
      </c>
      <c r="Q26" s="49">
        <v>12042</v>
      </c>
      <c r="R26" s="49">
        <v>50</v>
      </c>
      <c r="S26" s="49">
        <v>22</v>
      </c>
      <c r="T26" s="49">
        <v>36</v>
      </c>
      <c r="U26" s="49">
        <v>2.97E-3</v>
      </c>
    </row>
    <row r="27" spans="1:21" x14ac:dyDescent="0.3">
      <c r="A27" s="49">
        <v>2025</v>
      </c>
      <c r="B27" s="49">
        <v>7</v>
      </c>
      <c r="C27" s="49">
        <v>10</v>
      </c>
      <c r="D27" s="49">
        <v>100</v>
      </c>
      <c r="E27" s="49" t="s">
        <v>161</v>
      </c>
      <c r="F27" s="49" t="s">
        <v>21</v>
      </c>
      <c r="G27" s="49" t="s">
        <v>22</v>
      </c>
      <c r="H27" s="49" t="s">
        <v>162</v>
      </c>
      <c r="I27" s="49" t="s">
        <v>161</v>
      </c>
      <c r="J27" s="49" t="s">
        <v>163</v>
      </c>
      <c r="K27" s="49">
        <v>3</v>
      </c>
      <c r="L27" s="49">
        <v>114.23</v>
      </c>
      <c r="M27" s="49">
        <v>114.541</v>
      </c>
      <c r="N27" s="49">
        <v>113.931</v>
      </c>
      <c r="O27" s="49">
        <v>114.221</v>
      </c>
      <c r="P27" s="49">
        <v>115.203</v>
      </c>
      <c r="Q27" s="49">
        <v>113.908</v>
      </c>
      <c r="R27" s="49">
        <v>0.66200000000000003</v>
      </c>
      <c r="S27" s="49">
        <v>2.3E-2</v>
      </c>
      <c r="T27" s="49">
        <v>0.34250000000000003</v>
      </c>
      <c r="U27" s="49">
        <v>3.0000000000000001E-3</v>
      </c>
    </row>
    <row r="28" spans="1:21" x14ac:dyDescent="0.3">
      <c r="A28" s="49">
        <v>2025</v>
      </c>
      <c r="B28" s="49">
        <v>7</v>
      </c>
      <c r="C28" s="49">
        <v>10</v>
      </c>
      <c r="D28" s="49">
        <v>14</v>
      </c>
      <c r="E28" s="49" t="s">
        <v>405</v>
      </c>
      <c r="F28" s="49" t="s">
        <v>72</v>
      </c>
      <c r="G28" s="49" t="s">
        <v>73</v>
      </c>
      <c r="H28" s="49" t="s">
        <v>406</v>
      </c>
      <c r="I28" s="49" t="s">
        <v>405</v>
      </c>
      <c r="J28" s="49" t="s">
        <v>407</v>
      </c>
      <c r="K28" s="49">
        <v>2</v>
      </c>
      <c r="L28" s="49">
        <v>3314.02</v>
      </c>
      <c r="M28" s="49">
        <v>3329.8</v>
      </c>
      <c r="N28" s="49">
        <v>3309.59</v>
      </c>
      <c r="O28" s="49">
        <v>3323.61</v>
      </c>
      <c r="P28" s="49">
        <v>3314.02</v>
      </c>
      <c r="Q28" s="49">
        <v>3314.02</v>
      </c>
      <c r="R28" s="49">
        <v>15.78</v>
      </c>
      <c r="S28" s="49">
        <v>4.43</v>
      </c>
      <c r="T28" s="49">
        <v>10.105</v>
      </c>
      <c r="U28" s="49">
        <v>3.0400000000000002E-3</v>
      </c>
    </row>
    <row r="29" spans="1:21" x14ac:dyDescent="0.3">
      <c r="A29" s="49">
        <v>2025</v>
      </c>
      <c r="B29" s="49">
        <v>7</v>
      </c>
      <c r="C29" s="49">
        <v>10</v>
      </c>
      <c r="D29" s="49">
        <v>116</v>
      </c>
      <c r="E29" s="49" t="s">
        <v>233</v>
      </c>
      <c r="F29" s="49" t="s">
        <v>90</v>
      </c>
      <c r="G29" s="49" t="s">
        <v>91</v>
      </c>
      <c r="H29" s="49" t="s">
        <v>234</v>
      </c>
      <c r="I29" s="49" t="s">
        <v>233</v>
      </c>
      <c r="J29" s="49" t="s">
        <v>235</v>
      </c>
      <c r="K29" s="49">
        <v>5</v>
      </c>
      <c r="L29" s="49">
        <v>1.2798</v>
      </c>
      <c r="M29" s="49">
        <v>1.2817499999999999</v>
      </c>
      <c r="N29" s="49">
        <v>1.2784199999999999</v>
      </c>
      <c r="O29" s="49">
        <v>1.2791999999999999</v>
      </c>
      <c r="P29" s="49">
        <v>1.28851</v>
      </c>
      <c r="Q29" s="49">
        <v>1.2798</v>
      </c>
      <c r="R29" s="49">
        <v>6.7600000000000004E-3</v>
      </c>
      <c r="S29" s="49">
        <v>1.3799999999999999E-3</v>
      </c>
      <c r="T29" s="49">
        <v>4.0699999999999998E-3</v>
      </c>
      <c r="U29" s="49">
        <v>3.1800000000000001E-3</v>
      </c>
    </row>
    <row r="30" spans="1:21" x14ac:dyDescent="0.3">
      <c r="A30" s="49">
        <v>2025</v>
      </c>
      <c r="B30" s="49">
        <v>7</v>
      </c>
      <c r="C30" s="49">
        <v>10</v>
      </c>
      <c r="D30" s="49">
        <v>44</v>
      </c>
      <c r="E30" s="49" t="s">
        <v>155</v>
      </c>
      <c r="F30" s="49" t="s">
        <v>78</v>
      </c>
      <c r="G30" s="49" t="s">
        <v>79</v>
      </c>
      <c r="H30" s="49" t="s">
        <v>156</v>
      </c>
      <c r="I30" s="49" t="s">
        <v>155</v>
      </c>
      <c r="J30" s="49" t="s">
        <v>157</v>
      </c>
      <c r="K30" s="49">
        <v>4</v>
      </c>
      <c r="L30" s="49">
        <v>4.6916000000000002</v>
      </c>
      <c r="M30" s="49">
        <v>4.7305000000000001</v>
      </c>
      <c r="N30" s="49">
        <v>4.6830999999999996</v>
      </c>
      <c r="O30" s="49">
        <v>4.7244000000000002</v>
      </c>
      <c r="P30" s="49">
        <v>4.7526000000000002</v>
      </c>
      <c r="Q30" s="49">
        <v>4.6916000000000002</v>
      </c>
      <c r="R30" s="49">
        <v>2.214E-2</v>
      </c>
      <c r="S30" s="49">
        <v>8.5299999999999994E-3</v>
      </c>
      <c r="T30" s="49">
        <v>1.5339999999999999E-2</v>
      </c>
      <c r="U30" s="49">
        <v>3.2499999999999999E-3</v>
      </c>
    </row>
    <row r="31" spans="1:21" x14ac:dyDescent="0.3">
      <c r="A31" s="49">
        <v>2025</v>
      </c>
      <c r="B31" s="49">
        <v>7</v>
      </c>
      <c r="C31" s="49">
        <v>10</v>
      </c>
      <c r="D31" s="49">
        <v>45</v>
      </c>
      <c r="E31" s="49" t="s">
        <v>152</v>
      </c>
      <c r="F31" s="49" t="s">
        <v>78</v>
      </c>
      <c r="G31" s="49" t="s">
        <v>79</v>
      </c>
      <c r="H31" s="49" t="s">
        <v>153</v>
      </c>
      <c r="I31" s="49" t="s">
        <v>152</v>
      </c>
      <c r="J31" s="49" t="s">
        <v>154</v>
      </c>
      <c r="K31" s="49">
        <v>3</v>
      </c>
      <c r="L31" s="49">
        <v>95.605000000000004</v>
      </c>
      <c r="M31" s="49">
        <v>96.38</v>
      </c>
      <c r="N31" s="49">
        <v>95.382999999999996</v>
      </c>
      <c r="O31" s="49">
        <v>96.313999999999993</v>
      </c>
      <c r="P31" s="49">
        <v>95.891999999999996</v>
      </c>
      <c r="Q31" s="49">
        <v>95.241</v>
      </c>
      <c r="R31" s="49">
        <v>0.48799999999999999</v>
      </c>
      <c r="S31" s="49">
        <v>0.14199999999999999</v>
      </c>
      <c r="T31" s="49">
        <v>0.315</v>
      </c>
      <c r="U31" s="49">
        <v>3.2699999999999999E-3</v>
      </c>
    </row>
    <row r="32" spans="1:21" x14ac:dyDescent="0.3">
      <c r="A32" s="49">
        <v>2025</v>
      </c>
      <c r="B32" s="49">
        <v>7</v>
      </c>
      <c r="C32" s="49">
        <v>10</v>
      </c>
      <c r="D32" s="49">
        <v>118</v>
      </c>
      <c r="E32" s="49" t="s">
        <v>227</v>
      </c>
      <c r="F32" s="49" t="s">
        <v>90</v>
      </c>
      <c r="G32" s="49" t="s">
        <v>91</v>
      </c>
      <c r="H32" s="49" t="s">
        <v>228</v>
      </c>
      <c r="I32" s="49" t="s">
        <v>227</v>
      </c>
      <c r="J32" s="49" t="s">
        <v>229</v>
      </c>
      <c r="K32" s="49">
        <v>5</v>
      </c>
      <c r="L32" s="49">
        <v>40.006509999999999</v>
      </c>
      <c r="M32" s="49">
        <v>40.076929999999997</v>
      </c>
      <c r="N32" s="49">
        <v>39.809869999999997</v>
      </c>
      <c r="O32" s="49">
        <v>40.057960000000001</v>
      </c>
      <c r="P32" s="49">
        <v>40.006509999999999</v>
      </c>
      <c r="Q32" s="49">
        <v>40.006509999999999</v>
      </c>
      <c r="R32" s="49">
        <v>7.0419999999999996E-2</v>
      </c>
      <c r="S32" s="49">
        <v>0.19664000000000001</v>
      </c>
      <c r="T32" s="49">
        <v>0.13353000000000001</v>
      </c>
      <c r="U32" s="49">
        <v>3.3300000000000001E-3</v>
      </c>
    </row>
    <row r="33" spans="1:21" x14ac:dyDescent="0.3">
      <c r="A33" s="49">
        <v>2025</v>
      </c>
      <c r="B33" s="49">
        <v>7</v>
      </c>
      <c r="C33" s="49">
        <v>10</v>
      </c>
      <c r="D33" s="49">
        <v>46</v>
      </c>
      <c r="E33" s="49" t="s">
        <v>167</v>
      </c>
      <c r="F33" s="49" t="s">
        <v>78</v>
      </c>
      <c r="G33" s="49" t="s">
        <v>79</v>
      </c>
      <c r="H33" s="49" t="s">
        <v>168</v>
      </c>
      <c r="I33" s="49" t="s">
        <v>167</v>
      </c>
      <c r="J33" s="49" t="s">
        <v>169</v>
      </c>
      <c r="K33" s="49">
        <v>4</v>
      </c>
      <c r="L33" s="49">
        <v>6.5948000000000002</v>
      </c>
      <c r="M33" s="49">
        <v>6.6398000000000001</v>
      </c>
      <c r="N33" s="49">
        <v>6.5839999999999996</v>
      </c>
      <c r="O33" s="49">
        <v>6.6322999999999999</v>
      </c>
      <c r="P33" s="49">
        <v>6.6051000000000002</v>
      </c>
      <c r="Q33" s="49">
        <v>6.5743999999999998</v>
      </c>
      <c r="R33" s="49">
        <v>3.4700000000000002E-2</v>
      </c>
      <c r="S33" s="49">
        <v>9.5999999999999992E-3</v>
      </c>
      <c r="T33" s="49">
        <v>2.215E-2</v>
      </c>
      <c r="U33" s="49">
        <v>3.3400000000000001E-3</v>
      </c>
    </row>
    <row r="34" spans="1:21" x14ac:dyDescent="0.3">
      <c r="A34" s="49">
        <v>2025</v>
      </c>
      <c r="B34" s="49">
        <v>7</v>
      </c>
      <c r="C34" s="49">
        <v>10</v>
      </c>
      <c r="D34" s="49">
        <v>76</v>
      </c>
      <c r="E34" s="49" t="s">
        <v>337</v>
      </c>
      <c r="F34" s="49" t="s">
        <v>103</v>
      </c>
      <c r="G34" s="49" t="s">
        <v>104</v>
      </c>
      <c r="H34" s="49" t="s">
        <v>338</v>
      </c>
      <c r="I34" s="49" t="s">
        <v>337</v>
      </c>
      <c r="J34" s="49" t="s">
        <v>339</v>
      </c>
      <c r="K34" s="49">
        <v>5</v>
      </c>
      <c r="L34" s="49">
        <v>46.839170000000003</v>
      </c>
      <c r="M34" s="49">
        <v>47.143659999999997</v>
      </c>
      <c r="N34" s="49">
        <v>46.808660000000003</v>
      </c>
      <c r="O34" s="49">
        <v>46.963769999999997</v>
      </c>
      <c r="P34" s="49">
        <v>46.839170000000003</v>
      </c>
      <c r="Q34" s="49">
        <v>46.839170000000003</v>
      </c>
      <c r="R34" s="49">
        <v>0.30448999999999998</v>
      </c>
      <c r="S34" s="49">
        <v>3.0509999999999999E-2</v>
      </c>
      <c r="T34" s="49">
        <v>0.16750000000000001</v>
      </c>
      <c r="U34" s="49">
        <v>3.5699999999999998E-3</v>
      </c>
    </row>
    <row r="35" spans="1:21" x14ac:dyDescent="0.3">
      <c r="A35" s="49">
        <v>2025</v>
      </c>
      <c r="B35" s="49">
        <v>7</v>
      </c>
      <c r="C35" s="49">
        <v>10</v>
      </c>
      <c r="D35" s="49">
        <v>11</v>
      </c>
      <c r="E35" s="49" t="s">
        <v>402</v>
      </c>
      <c r="F35" s="49" t="s">
        <v>72</v>
      </c>
      <c r="G35" s="49" t="s">
        <v>73</v>
      </c>
      <c r="H35" s="49" t="s">
        <v>403</v>
      </c>
      <c r="I35" s="49" t="s">
        <v>402</v>
      </c>
      <c r="J35" s="49" t="s">
        <v>404</v>
      </c>
      <c r="K35" s="49">
        <v>2</v>
      </c>
      <c r="L35" s="49">
        <v>2826.61</v>
      </c>
      <c r="M35" s="49">
        <v>2843.95</v>
      </c>
      <c r="N35" s="49">
        <v>2823.6</v>
      </c>
      <c r="O35" s="49">
        <v>2840.39</v>
      </c>
      <c r="P35" s="49">
        <v>2826.61</v>
      </c>
      <c r="Q35" s="49">
        <v>2826.61</v>
      </c>
      <c r="R35" s="49">
        <v>17.34</v>
      </c>
      <c r="S35" s="49">
        <v>3.01</v>
      </c>
      <c r="T35" s="49">
        <v>10.175000000000001</v>
      </c>
      <c r="U35" s="49">
        <v>3.5799999999999998E-3</v>
      </c>
    </row>
    <row r="36" spans="1:21" x14ac:dyDescent="0.3">
      <c r="A36" s="49">
        <v>2025</v>
      </c>
      <c r="B36" s="49">
        <v>7</v>
      </c>
      <c r="C36" s="49">
        <v>10</v>
      </c>
      <c r="D36" s="49">
        <v>85</v>
      </c>
      <c r="E36" s="49" t="s">
        <v>194</v>
      </c>
      <c r="F36" s="49" t="s">
        <v>105</v>
      </c>
      <c r="G36" s="49" t="s">
        <v>106</v>
      </c>
      <c r="H36" s="49" t="s">
        <v>195</v>
      </c>
      <c r="I36" s="49" t="s">
        <v>194</v>
      </c>
      <c r="J36" s="49" t="s">
        <v>196</v>
      </c>
      <c r="K36" s="49">
        <v>5</v>
      </c>
      <c r="L36" s="49">
        <v>13.68927</v>
      </c>
      <c r="M36" s="49">
        <v>13.725529999999999</v>
      </c>
      <c r="N36" s="49">
        <v>13.65554</v>
      </c>
      <c r="O36" s="49">
        <v>13.65925</v>
      </c>
      <c r="P36" s="49">
        <v>13.68927</v>
      </c>
      <c r="Q36" s="49">
        <v>13.592980000000001</v>
      </c>
      <c r="R36" s="49">
        <v>3.6260000000000001E-2</v>
      </c>
      <c r="S36" s="49">
        <v>6.2560000000000004E-2</v>
      </c>
      <c r="T36" s="49">
        <v>4.9410000000000003E-2</v>
      </c>
      <c r="U36" s="49">
        <v>3.62E-3</v>
      </c>
    </row>
    <row r="37" spans="1:21" x14ac:dyDescent="0.3">
      <c r="A37" s="49">
        <v>2025</v>
      </c>
      <c r="B37" s="49">
        <v>7</v>
      </c>
      <c r="C37" s="49">
        <v>10</v>
      </c>
      <c r="D37" s="49">
        <v>113</v>
      </c>
      <c r="E37" s="49" t="s">
        <v>278</v>
      </c>
      <c r="F37" s="49" t="s">
        <v>90</v>
      </c>
      <c r="G37" s="49" t="s">
        <v>91</v>
      </c>
      <c r="H37" s="49" t="s">
        <v>279</v>
      </c>
      <c r="I37" s="49" t="s">
        <v>278</v>
      </c>
      <c r="J37" s="49" t="s">
        <v>280</v>
      </c>
      <c r="K37" s="49">
        <v>5</v>
      </c>
      <c r="L37" s="49">
        <v>4.3236499999999998</v>
      </c>
      <c r="M37" s="49">
        <v>4.3536900000000003</v>
      </c>
      <c r="N37" s="49">
        <v>4.3167299999999997</v>
      </c>
      <c r="O37" s="49">
        <v>4.3314399999999997</v>
      </c>
      <c r="P37" s="49">
        <v>4.3236499999999998</v>
      </c>
      <c r="Q37" s="49">
        <v>4.3181900000000004</v>
      </c>
      <c r="R37" s="49">
        <v>3.0040000000000001E-2</v>
      </c>
      <c r="S37" s="49">
        <v>1.4599999999999999E-3</v>
      </c>
      <c r="T37" s="49">
        <v>1.575E-2</v>
      </c>
      <c r="U37" s="49">
        <v>3.64E-3</v>
      </c>
    </row>
    <row r="38" spans="1:21" x14ac:dyDescent="0.3">
      <c r="A38" s="49">
        <v>2025</v>
      </c>
      <c r="B38" s="49">
        <v>7</v>
      </c>
      <c r="C38" s="49">
        <v>10</v>
      </c>
      <c r="D38" s="49">
        <v>21</v>
      </c>
      <c r="E38" s="49" t="s">
        <v>316</v>
      </c>
      <c r="F38" s="49" t="s">
        <v>74</v>
      </c>
      <c r="G38" s="49" t="s">
        <v>75</v>
      </c>
      <c r="H38" s="49" t="s">
        <v>317</v>
      </c>
      <c r="I38" s="49" t="s">
        <v>318</v>
      </c>
      <c r="J38" s="49" t="s">
        <v>318</v>
      </c>
      <c r="K38" s="49">
        <v>0</v>
      </c>
      <c r="L38" s="49">
        <v>24024</v>
      </c>
      <c r="M38" s="49">
        <v>24319</v>
      </c>
      <c r="N38" s="49">
        <v>23697</v>
      </c>
      <c r="O38" s="49">
        <v>23929</v>
      </c>
      <c r="P38" s="49">
        <v>24419</v>
      </c>
      <c r="Q38" s="49">
        <v>23776</v>
      </c>
      <c r="R38" s="49">
        <v>100</v>
      </c>
      <c r="S38" s="49">
        <v>79</v>
      </c>
      <c r="T38" s="49">
        <v>89.5</v>
      </c>
      <c r="U38" s="49">
        <v>3.7399999999999998E-3</v>
      </c>
    </row>
    <row r="39" spans="1:21" x14ac:dyDescent="0.3">
      <c r="A39" s="49">
        <v>2025</v>
      </c>
      <c r="B39" s="49">
        <v>7</v>
      </c>
      <c r="C39" s="49">
        <v>10</v>
      </c>
      <c r="D39" s="49">
        <v>12</v>
      </c>
      <c r="E39" s="49" t="s">
        <v>358</v>
      </c>
      <c r="F39" s="49" t="s">
        <v>72</v>
      </c>
      <c r="G39" s="49" t="s">
        <v>73</v>
      </c>
      <c r="H39" s="49" t="s">
        <v>359</v>
      </c>
      <c r="I39" s="49" t="s">
        <v>358</v>
      </c>
      <c r="J39" s="49" t="s">
        <v>360</v>
      </c>
      <c r="K39" s="49">
        <v>2</v>
      </c>
      <c r="L39" s="49">
        <v>2438.29</v>
      </c>
      <c r="M39" s="49">
        <v>2454.66</v>
      </c>
      <c r="N39" s="49">
        <v>2436.31</v>
      </c>
      <c r="O39" s="49">
        <v>2447.13</v>
      </c>
      <c r="P39" s="49">
        <v>2438.29</v>
      </c>
      <c r="Q39" s="49">
        <v>2438.29</v>
      </c>
      <c r="R39" s="49">
        <v>16.37</v>
      </c>
      <c r="S39" s="49">
        <v>1.98</v>
      </c>
      <c r="T39" s="49">
        <v>9.1750000000000007</v>
      </c>
      <c r="U39" s="49">
        <v>3.7499999999999999E-3</v>
      </c>
    </row>
    <row r="40" spans="1:21" x14ac:dyDescent="0.3">
      <c r="A40" s="49">
        <v>2025</v>
      </c>
      <c r="B40" s="49">
        <v>7</v>
      </c>
      <c r="C40" s="49">
        <v>10</v>
      </c>
      <c r="D40" s="49">
        <v>38</v>
      </c>
      <c r="E40" s="49" t="s">
        <v>382</v>
      </c>
      <c r="F40" s="49" t="s">
        <v>76</v>
      </c>
      <c r="G40" s="49" t="s">
        <v>77</v>
      </c>
      <c r="H40" s="49" t="s">
        <v>383</v>
      </c>
      <c r="I40" s="49" t="s">
        <v>384</v>
      </c>
      <c r="J40" s="49" t="s">
        <v>385</v>
      </c>
      <c r="K40" s="49">
        <v>1</v>
      </c>
      <c r="L40" s="49">
        <v>6260.7</v>
      </c>
      <c r="M40" s="49">
        <v>6289.7</v>
      </c>
      <c r="N40" s="49">
        <v>6241.7</v>
      </c>
      <c r="O40" s="49">
        <v>6276.2</v>
      </c>
      <c r="P40" s="49">
        <v>6260.7</v>
      </c>
      <c r="Q40" s="49">
        <v>6260.7</v>
      </c>
      <c r="R40" s="49">
        <v>29</v>
      </c>
      <c r="S40" s="49">
        <v>19</v>
      </c>
      <c r="T40" s="49">
        <v>24</v>
      </c>
      <c r="U40" s="49">
        <v>3.82E-3</v>
      </c>
    </row>
    <row r="41" spans="1:21" x14ac:dyDescent="0.3">
      <c r="A41" s="49">
        <v>2025</v>
      </c>
      <c r="B41" s="49">
        <v>7</v>
      </c>
      <c r="C41" s="49">
        <v>10</v>
      </c>
      <c r="D41" s="49">
        <v>25</v>
      </c>
      <c r="E41" s="49" t="s">
        <v>443</v>
      </c>
      <c r="F41" s="49" t="s">
        <v>74</v>
      </c>
      <c r="G41" s="49" t="s">
        <v>75</v>
      </c>
      <c r="H41" s="49" t="s">
        <v>444</v>
      </c>
      <c r="I41" s="49" t="s">
        <v>445</v>
      </c>
      <c r="J41" s="49" t="s">
        <v>445</v>
      </c>
      <c r="K41" s="49">
        <v>2</v>
      </c>
      <c r="L41" s="49">
        <v>543.75</v>
      </c>
      <c r="M41" s="49">
        <v>554.75</v>
      </c>
      <c r="N41" s="49">
        <v>540.5</v>
      </c>
      <c r="O41" s="49">
        <v>553.75</v>
      </c>
      <c r="P41" s="49">
        <v>552.30999999999995</v>
      </c>
      <c r="Q41" s="49">
        <v>538.64</v>
      </c>
      <c r="R41" s="49">
        <v>2.44</v>
      </c>
      <c r="S41" s="49">
        <v>1.86</v>
      </c>
      <c r="T41" s="49">
        <v>2.15</v>
      </c>
      <c r="U41" s="49">
        <v>3.8800000000000002E-3</v>
      </c>
    </row>
    <row r="42" spans="1:21" x14ac:dyDescent="0.3">
      <c r="A42" s="49">
        <v>2025</v>
      </c>
      <c r="B42" s="49">
        <v>7</v>
      </c>
      <c r="C42" s="49">
        <v>10</v>
      </c>
      <c r="D42" s="49">
        <v>42</v>
      </c>
      <c r="E42" s="49" t="s">
        <v>134</v>
      </c>
      <c r="F42" s="49" t="s">
        <v>78</v>
      </c>
      <c r="G42" s="49" t="s">
        <v>79</v>
      </c>
      <c r="H42" s="49" t="s">
        <v>135</v>
      </c>
      <c r="I42" s="49" t="s">
        <v>134</v>
      </c>
      <c r="J42" s="49" t="s">
        <v>136</v>
      </c>
      <c r="K42" s="49">
        <v>5</v>
      </c>
      <c r="L42" s="49">
        <v>0.89400000000000002</v>
      </c>
      <c r="M42" s="49">
        <v>0.90046999999999999</v>
      </c>
      <c r="N42" s="49">
        <v>0.89251999999999998</v>
      </c>
      <c r="O42" s="49">
        <v>0.89907000000000004</v>
      </c>
      <c r="P42" s="49">
        <v>0.89400000000000002</v>
      </c>
      <c r="Q42" s="49">
        <v>0.89198999999999995</v>
      </c>
      <c r="R42" s="49">
        <v>6.4700000000000001E-3</v>
      </c>
      <c r="S42" s="49">
        <v>5.2999999999999998E-4</v>
      </c>
      <c r="T42" s="49">
        <v>3.5000000000000001E-3</v>
      </c>
      <c r="U42" s="49">
        <v>3.8899999999999998E-3</v>
      </c>
    </row>
    <row r="43" spans="1:21" x14ac:dyDescent="0.3">
      <c r="A43" s="49">
        <v>2025</v>
      </c>
      <c r="B43" s="49">
        <v>7</v>
      </c>
      <c r="C43" s="49">
        <v>10</v>
      </c>
      <c r="D43" s="49">
        <v>3</v>
      </c>
      <c r="E43" s="49" t="s">
        <v>376</v>
      </c>
      <c r="F43" s="49" t="s">
        <v>76</v>
      </c>
      <c r="G43" s="49" t="s">
        <v>77</v>
      </c>
      <c r="H43" s="49" t="s">
        <v>377</v>
      </c>
      <c r="I43" s="49" t="s">
        <v>378</v>
      </c>
      <c r="J43" s="49" t="s">
        <v>378</v>
      </c>
      <c r="K43" s="49">
        <v>1</v>
      </c>
      <c r="L43" s="49">
        <v>44448.7</v>
      </c>
      <c r="M43" s="49">
        <v>44775.5</v>
      </c>
      <c r="N43" s="49">
        <v>44299</v>
      </c>
      <c r="O43" s="49">
        <v>44598.2</v>
      </c>
      <c r="P43" s="49">
        <v>44468.6</v>
      </c>
      <c r="Q43" s="49">
        <v>44256.3</v>
      </c>
      <c r="R43" s="49">
        <v>306.89999999999998</v>
      </c>
      <c r="S43" s="49">
        <v>42.7</v>
      </c>
      <c r="T43" s="49">
        <v>174.8</v>
      </c>
      <c r="U43" s="49">
        <v>3.9199999999999999E-3</v>
      </c>
    </row>
    <row r="44" spans="1:21" x14ac:dyDescent="0.3">
      <c r="A44" s="49">
        <v>2025</v>
      </c>
      <c r="B44" s="49">
        <v>7</v>
      </c>
      <c r="C44" s="49">
        <v>10</v>
      </c>
      <c r="D44" s="49">
        <v>13</v>
      </c>
      <c r="E44" s="49" t="s">
        <v>399</v>
      </c>
      <c r="F44" s="49" t="s">
        <v>72</v>
      </c>
      <c r="G44" s="49" t="s">
        <v>73</v>
      </c>
      <c r="H44" s="49" t="s">
        <v>400</v>
      </c>
      <c r="I44" s="49" t="s">
        <v>399</v>
      </c>
      <c r="J44" s="49" t="s">
        <v>401</v>
      </c>
      <c r="K44" s="49">
        <v>0</v>
      </c>
      <c r="L44" s="49">
        <v>484710</v>
      </c>
      <c r="M44" s="49">
        <v>487428</v>
      </c>
      <c r="N44" s="49">
        <v>483556</v>
      </c>
      <c r="O44" s="49">
        <v>486046</v>
      </c>
      <c r="P44" s="49">
        <v>484710</v>
      </c>
      <c r="Q44" s="49">
        <v>484710</v>
      </c>
      <c r="R44" s="49">
        <v>2718</v>
      </c>
      <c r="S44" s="49">
        <v>1154</v>
      </c>
      <c r="T44" s="49">
        <v>1936</v>
      </c>
      <c r="U44" s="49">
        <v>3.98E-3</v>
      </c>
    </row>
    <row r="45" spans="1:21" x14ac:dyDescent="0.3">
      <c r="A45" s="49">
        <v>2025</v>
      </c>
      <c r="B45" s="49">
        <v>7</v>
      </c>
      <c r="C45" s="49">
        <v>10</v>
      </c>
      <c r="D45" s="49">
        <v>36</v>
      </c>
      <c r="E45" s="49" t="s">
        <v>361</v>
      </c>
      <c r="F45" s="49" t="s">
        <v>76</v>
      </c>
      <c r="G45" s="49" t="s">
        <v>77</v>
      </c>
      <c r="H45" s="49" t="s">
        <v>362</v>
      </c>
      <c r="I45" s="49" t="s">
        <v>363</v>
      </c>
      <c r="J45" s="49" t="s">
        <v>364</v>
      </c>
      <c r="K45" s="49">
        <v>1</v>
      </c>
      <c r="L45" s="49">
        <v>22851.5</v>
      </c>
      <c r="M45" s="49">
        <v>22900.1</v>
      </c>
      <c r="N45" s="49">
        <v>22712.9</v>
      </c>
      <c r="O45" s="49">
        <v>22820</v>
      </c>
      <c r="P45" s="49">
        <v>22851.5</v>
      </c>
      <c r="Q45" s="49">
        <v>22851.5</v>
      </c>
      <c r="R45" s="49">
        <v>48.6</v>
      </c>
      <c r="S45" s="49">
        <v>138.6</v>
      </c>
      <c r="T45" s="49">
        <v>93.6</v>
      </c>
      <c r="U45" s="49">
        <v>4.1000000000000003E-3</v>
      </c>
    </row>
    <row r="46" spans="1:21" x14ac:dyDescent="0.3">
      <c r="A46" s="49">
        <v>2025</v>
      </c>
      <c r="B46" s="49">
        <v>7</v>
      </c>
      <c r="C46" s="49">
        <v>10</v>
      </c>
      <c r="D46" s="49">
        <v>107</v>
      </c>
      <c r="E46" s="49" t="s">
        <v>287</v>
      </c>
      <c r="F46" s="49" t="s">
        <v>85</v>
      </c>
      <c r="G46" s="49" t="s">
        <v>86</v>
      </c>
      <c r="H46" s="49" t="s">
        <v>288</v>
      </c>
      <c r="I46" s="49" t="s">
        <v>287</v>
      </c>
      <c r="J46" s="49" t="s">
        <v>289</v>
      </c>
      <c r="K46" s="49">
        <v>3</v>
      </c>
      <c r="L46" s="49">
        <v>340.65600000000001</v>
      </c>
      <c r="M46" s="49">
        <v>341.96</v>
      </c>
      <c r="N46" s="49">
        <v>339.77300000000002</v>
      </c>
      <c r="O46" s="49">
        <v>340.61</v>
      </c>
      <c r="P46" s="49">
        <v>343.92599999999999</v>
      </c>
      <c r="Q46" s="49">
        <v>340.65600000000001</v>
      </c>
      <c r="R46" s="49">
        <v>1.966</v>
      </c>
      <c r="S46" s="49">
        <v>0.88300000000000001</v>
      </c>
      <c r="T46" s="49">
        <v>1.4245000000000001</v>
      </c>
      <c r="U46" s="49">
        <v>4.1799999999999997E-3</v>
      </c>
    </row>
    <row r="47" spans="1:21" x14ac:dyDescent="0.3">
      <c r="A47" s="49">
        <v>2025</v>
      </c>
      <c r="B47" s="49">
        <v>7</v>
      </c>
      <c r="C47" s="49">
        <v>10</v>
      </c>
      <c r="D47" s="49">
        <v>69</v>
      </c>
      <c r="E47" s="49" t="s">
        <v>221</v>
      </c>
      <c r="F47" s="49" t="s">
        <v>82</v>
      </c>
      <c r="G47" s="49" t="s">
        <v>83</v>
      </c>
      <c r="H47" s="49" t="s">
        <v>222</v>
      </c>
      <c r="I47" s="49" t="s">
        <v>221</v>
      </c>
      <c r="J47" s="49" t="s">
        <v>223</v>
      </c>
      <c r="K47" s="49">
        <v>5</v>
      </c>
      <c r="L47" s="49">
        <v>11.81686</v>
      </c>
      <c r="M47" s="49">
        <v>11.84234</v>
      </c>
      <c r="N47" s="49">
        <v>11.772539999999999</v>
      </c>
      <c r="O47" s="49">
        <v>11.772539999999999</v>
      </c>
      <c r="P47" s="49">
        <v>11.89927</v>
      </c>
      <c r="Q47" s="49">
        <v>11.81686</v>
      </c>
      <c r="R47" s="49">
        <v>5.6930000000000001E-2</v>
      </c>
      <c r="S47" s="49">
        <v>4.4319999999999998E-2</v>
      </c>
      <c r="T47" s="49">
        <v>5.0630000000000001E-2</v>
      </c>
      <c r="U47" s="49">
        <v>4.3E-3</v>
      </c>
    </row>
    <row r="48" spans="1:21" x14ac:dyDescent="0.3">
      <c r="A48" s="49">
        <v>2025</v>
      </c>
      <c r="B48" s="49">
        <v>7</v>
      </c>
      <c r="C48" s="49">
        <v>10</v>
      </c>
      <c r="D48" s="49">
        <v>5</v>
      </c>
      <c r="E48" s="49" t="s">
        <v>125</v>
      </c>
      <c r="F48" s="49" t="s">
        <v>80</v>
      </c>
      <c r="G48" s="49" t="s">
        <v>81</v>
      </c>
      <c r="H48" s="49" t="s">
        <v>126</v>
      </c>
      <c r="I48" s="49" t="s">
        <v>125</v>
      </c>
      <c r="J48" s="49" t="s">
        <v>127</v>
      </c>
      <c r="K48" s="49">
        <v>5</v>
      </c>
      <c r="L48" s="49">
        <v>0.92996000000000001</v>
      </c>
      <c r="M48" s="49">
        <v>0.93274999999999997</v>
      </c>
      <c r="N48" s="49">
        <v>0.92962</v>
      </c>
      <c r="O48" s="49">
        <v>0.93225999999999998</v>
      </c>
      <c r="P48" s="49">
        <v>0.93013000000000001</v>
      </c>
      <c r="Q48" s="49">
        <v>0.92400000000000004</v>
      </c>
      <c r="R48" s="49">
        <v>2.6199999999999999E-3</v>
      </c>
      <c r="S48" s="49">
        <v>5.62E-3</v>
      </c>
      <c r="T48" s="49">
        <v>4.1200000000000004E-3</v>
      </c>
      <c r="U48" s="49">
        <v>4.4200000000000003E-3</v>
      </c>
    </row>
    <row r="49" spans="1:21" x14ac:dyDescent="0.3">
      <c r="A49" s="49">
        <v>2025</v>
      </c>
      <c r="B49" s="49">
        <v>7</v>
      </c>
      <c r="C49" s="49">
        <v>10</v>
      </c>
      <c r="D49" s="49">
        <v>54</v>
      </c>
      <c r="E49" s="49" t="s">
        <v>331</v>
      </c>
      <c r="F49" s="49" t="s">
        <v>80</v>
      </c>
      <c r="G49" s="49" t="s">
        <v>81</v>
      </c>
      <c r="H49" s="49" t="s">
        <v>332</v>
      </c>
      <c r="I49" s="49" t="s">
        <v>331</v>
      </c>
      <c r="J49" s="49" t="s">
        <v>333</v>
      </c>
      <c r="K49" s="49">
        <v>3</v>
      </c>
      <c r="L49" s="49">
        <v>428.596</v>
      </c>
      <c r="M49" s="49">
        <v>429.38</v>
      </c>
      <c r="N49" s="49">
        <v>426.93099999999998</v>
      </c>
      <c r="O49" s="49">
        <v>427.05700000000002</v>
      </c>
      <c r="P49" s="49">
        <v>428.596</v>
      </c>
      <c r="Q49" s="49">
        <v>423.87900000000002</v>
      </c>
      <c r="R49" s="49">
        <v>0.78400000000000003</v>
      </c>
      <c r="S49" s="49">
        <v>3.052</v>
      </c>
      <c r="T49" s="49">
        <v>1.9179999999999999</v>
      </c>
      <c r="U49" s="49">
        <v>4.4900000000000001E-3</v>
      </c>
    </row>
    <row r="50" spans="1:21" x14ac:dyDescent="0.3">
      <c r="A50" s="49">
        <v>2025</v>
      </c>
      <c r="B50" s="49">
        <v>7</v>
      </c>
      <c r="C50" s="49">
        <v>10</v>
      </c>
      <c r="D50" s="49">
        <v>59</v>
      </c>
      <c r="E50" s="49" t="s">
        <v>122</v>
      </c>
      <c r="F50" s="49" t="s">
        <v>80</v>
      </c>
      <c r="G50" s="49" t="s">
        <v>81</v>
      </c>
      <c r="H50" s="49" t="s">
        <v>123</v>
      </c>
      <c r="I50" s="49" t="s">
        <v>122</v>
      </c>
      <c r="J50" s="49" t="s">
        <v>124</v>
      </c>
      <c r="K50" s="49">
        <v>5</v>
      </c>
      <c r="L50" s="49">
        <v>1.79088</v>
      </c>
      <c r="M50" s="49">
        <v>1.7964100000000001</v>
      </c>
      <c r="N50" s="49">
        <v>1.7741800000000001</v>
      </c>
      <c r="O50" s="49">
        <v>1.77559</v>
      </c>
      <c r="P50" s="49">
        <v>1.79088</v>
      </c>
      <c r="Q50" s="49">
        <v>1.7637400000000001</v>
      </c>
      <c r="R50" s="49">
        <v>5.5300000000000002E-3</v>
      </c>
      <c r="S50" s="49">
        <v>1.044E-2</v>
      </c>
      <c r="T50" s="49">
        <v>7.9900000000000006E-3</v>
      </c>
      <c r="U50" s="49">
        <v>4.4999999999999997E-3</v>
      </c>
    </row>
    <row r="51" spans="1:21" x14ac:dyDescent="0.3">
      <c r="A51" s="49">
        <v>2025</v>
      </c>
      <c r="B51" s="49">
        <v>7</v>
      </c>
      <c r="C51" s="49">
        <v>10</v>
      </c>
      <c r="D51" s="49">
        <v>83</v>
      </c>
      <c r="E51" s="49" t="s">
        <v>107</v>
      </c>
      <c r="F51" s="49" t="s">
        <v>105</v>
      </c>
      <c r="G51" s="49" t="s">
        <v>106</v>
      </c>
      <c r="H51" s="49" t="s">
        <v>108</v>
      </c>
      <c r="I51" s="49" t="s">
        <v>107</v>
      </c>
      <c r="J51" s="49" t="s">
        <v>109</v>
      </c>
      <c r="K51" s="49">
        <v>3</v>
      </c>
      <c r="L51" s="49">
        <v>198.57599999999999</v>
      </c>
      <c r="M51" s="49">
        <v>199.22900000000001</v>
      </c>
      <c r="N51" s="49">
        <v>198.35499999999999</v>
      </c>
      <c r="O51" s="49">
        <v>198.50700000000001</v>
      </c>
      <c r="P51" s="49">
        <v>199.71799999999999</v>
      </c>
      <c r="Q51" s="49">
        <v>197.04900000000001</v>
      </c>
      <c r="R51" s="49">
        <v>0.48899999999999999</v>
      </c>
      <c r="S51" s="49">
        <v>1.306</v>
      </c>
      <c r="T51" s="49">
        <v>0.89749999999999996</v>
      </c>
      <c r="U51" s="49">
        <v>4.5199999999999997E-3</v>
      </c>
    </row>
    <row r="52" spans="1:21" x14ac:dyDescent="0.3">
      <c r="A52" s="49">
        <v>2025</v>
      </c>
      <c r="B52" s="49">
        <v>7</v>
      </c>
      <c r="C52" s="49">
        <v>10</v>
      </c>
      <c r="D52" s="49">
        <v>9</v>
      </c>
      <c r="E52" s="49" t="s">
        <v>396</v>
      </c>
      <c r="F52" s="49" t="s">
        <v>72</v>
      </c>
      <c r="G52" s="49" t="s">
        <v>73</v>
      </c>
      <c r="H52" s="49" t="s">
        <v>397</v>
      </c>
      <c r="I52" s="49" t="s">
        <v>396</v>
      </c>
      <c r="J52" s="49" t="s">
        <v>398</v>
      </c>
      <c r="K52" s="49">
        <v>2</v>
      </c>
      <c r="L52" s="49">
        <v>5068.6000000000004</v>
      </c>
      <c r="M52" s="49">
        <v>5082.72</v>
      </c>
      <c r="N52" s="49">
        <v>5036.93</v>
      </c>
      <c r="O52" s="49">
        <v>5043.84</v>
      </c>
      <c r="P52" s="49">
        <v>5068.6000000000004</v>
      </c>
      <c r="Q52" s="49">
        <v>5068.6000000000004</v>
      </c>
      <c r="R52" s="49">
        <v>14.12</v>
      </c>
      <c r="S52" s="49">
        <v>31.67</v>
      </c>
      <c r="T52" s="49">
        <v>22.895</v>
      </c>
      <c r="U52" s="49">
        <v>4.5399999999999998E-3</v>
      </c>
    </row>
    <row r="53" spans="1:21" x14ac:dyDescent="0.3">
      <c r="A53" s="49">
        <v>2025</v>
      </c>
      <c r="B53" s="49">
        <v>7</v>
      </c>
      <c r="C53" s="49">
        <v>10</v>
      </c>
      <c r="D53" s="49">
        <v>10</v>
      </c>
      <c r="E53" s="49" t="s">
        <v>389</v>
      </c>
      <c r="F53" s="49" t="s">
        <v>72</v>
      </c>
      <c r="G53" s="49" t="s">
        <v>73</v>
      </c>
      <c r="H53" s="49" t="s">
        <v>390</v>
      </c>
      <c r="I53" s="49" t="s">
        <v>389</v>
      </c>
      <c r="J53" s="49" t="s">
        <v>391</v>
      </c>
      <c r="K53" s="49">
        <v>2</v>
      </c>
      <c r="L53" s="49">
        <v>2630.13</v>
      </c>
      <c r="M53" s="49">
        <v>2652.01</v>
      </c>
      <c r="N53" s="49">
        <v>2627.57</v>
      </c>
      <c r="O53" s="49">
        <v>2648.2</v>
      </c>
      <c r="P53" s="49">
        <v>2630.13</v>
      </c>
      <c r="Q53" s="49">
        <v>2630.13</v>
      </c>
      <c r="R53" s="49">
        <v>21.88</v>
      </c>
      <c r="S53" s="49">
        <v>2.56</v>
      </c>
      <c r="T53" s="49">
        <v>12.22</v>
      </c>
      <c r="U53" s="49">
        <v>4.6100000000000004E-3</v>
      </c>
    </row>
    <row r="54" spans="1:21" x14ac:dyDescent="0.3">
      <c r="A54" s="49">
        <v>2025</v>
      </c>
      <c r="B54" s="49">
        <v>7</v>
      </c>
      <c r="C54" s="49">
        <v>10</v>
      </c>
      <c r="D54" s="49">
        <v>86</v>
      </c>
      <c r="E54" s="49" t="s">
        <v>281</v>
      </c>
      <c r="F54" s="49" t="s">
        <v>105</v>
      </c>
      <c r="G54" s="49" t="s">
        <v>106</v>
      </c>
      <c r="H54" s="49" t="s">
        <v>282</v>
      </c>
      <c r="I54" s="49" t="s">
        <v>281</v>
      </c>
      <c r="J54" s="49" t="s">
        <v>283</v>
      </c>
      <c r="K54" s="49">
        <v>5</v>
      </c>
      <c r="L54" s="49">
        <v>2.2583899999999999</v>
      </c>
      <c r="M54" s="49">
        <v>2.2669700000000002</v>
      </c>
      <c r="N54" s="49">
        <v>2.2484700000000002</v>
      </c>
      <c r="O54" s="49">
        <v>2.2486700000000002</v>
      </c>
      <c r="P54" s="49">
        <v>2.2809900000000001</v>
      </c>
      <c r="Q54" s="49">
        <v>2.2557299999999998</v>
      </c>
      <c r="R54" s="49">
        <v>1.4019999999999999E-2</v>
      </c>
      <c r="S54" s="49">
        <v>7.26E-3</v>
      </c>
      <c r="T54" s="49">
        <v>1.064E-2</v>
      </c>
      <c r="U54" s="49">
        <v>4.7299999999999998E-3</v>
      </c>
    </row>
    <row r="55" spans="1:21" x14ac:dyDescent="0.3">
      <c r="A55" s="49">
        <v>2025</v>
      </c>
      <c r="B55" s="49">
        <v>7</v>
      </c>
      <c r="C55" s="49">
        <v>10</v>
      </c>
      <c r="D55" s="49">
        <v>67</v>
      </c>
      <c r="E55" s="49" t="s">
        <v>290</v>
      </c>
      <c r="F55" s="49" t="s">
        <v>82</v>
      </c>
      <c r="G55" s="49" t="s">
        <v>83</v>
      </c>
      <c r="H55" s="49" t="s">
        <v>291</v>
      </c>
      <c r="I55" s="49" t="s">
        <v>290</v>
      </c>
      <c r="J55" s="49" t="s">
        <v>292</v>
      </c>
      <c r="K55" s="49">
        <v>3</v>
      </c>
      <c r="L55" s="49">
        <v>171.279</v>
      </c>
      <c r="M55" s="49">
        <v>171.767</v>
      </c>
      <c r="N55" s="49">
        <v>170.92400000000001</v>
      </c>
      <c r="O55" s="49">
        <v>171.07900000000001</v>
      </c>
      <c r="P55" s="49">
        <v>171.279</v>
      </c>
      <c r="Q55" s="49">
        <v>169.76400000000001</v>
      </c>
      <c r="R55" s="49">
        <v>0.48799999999999999</v>
      </c>
      <c r="S55" s="49">
        <v>1.1599999999999999</v>
      </c>
      <c r="T55" s="49">
        <v>0.82399999999999995</v>
      </c>
      <c r="U55" s="49">
        <v>4.8199999999999996E-3</v>
      </c>
    </row>
    <row r="56" spans="1:21" x14ac:dyDescent="0.3">
      <c r="A56" s="49">
        <v>2025</v>
      </c>
      <c r="B56" s="49">
        <v>7</v>
      </c>
      <c r="C56" s="49">
        <v>10</v>
      </c>
      <c r="D56" s="49">
        <v>62</v>
      </c>
      <c r="E56" s="49" t="s">
        <v>322</v>
      </c>
      <c r="F56" s="49" t="s">
        <v>82</v>
      </c>
      <c r="G56" s="49" t="s">
        <v>83</v>
      </c>
      <c r="H56" s="49" t="s">
        <v>323</v>
      </c>
      <c r="I56" s="49" t="s">
        <v>322</v>
      </c>
      <c r="J56" s="49" t="s">
        <v>324</v>
      </c>
      <c r="K56" s="49">
        <v>4</v>
      </c>
      <c r="L56" s="49">
        <v>24.635999999999999</v>
      </c>
      <c r="M56" s="49">
        <v>24.666</v>
      </c>
      <c r="N56" s="49">
        <v>24.54</v>
      </c>
      <c r="O56" s="49">
        <v>24.62</v>
      </c>
      <c r="P56" s="49">
        <v>24.808800000000002</v>
      </c>
      <c r="Q56" s="49">
        <v>24.635999999999999</v>
      </c>
      <c r="R56" s="49">
        <v>0.14280000000000001</v>
      </c>
      <c r="S56" s="49">
        <v>9.6000000000000002E-2</v>
      </c>
      <c r="T56" s="49">
        <v>0.11940000000000001</v>
      </c>
      <c r="U56" s="49">
        <v>4.8500000000000001E-3</v>
      </c>
    </row>
    <row r="57" spans="1:21" x14ac:dyDescent="0.3">
      <c r="A57" s="49">
        <v>2025</v>
      </c>
      <c r="B57" s="49">
        <v>7</v>
      </c>
      <c r="C57" s="49">
        <v>10</v>
      </c>
      <c r="D57" s="49">
        <v>112</v>
      </c>
      <c r="E57" s="49" t="s">
        <v>239</v>
      </c>
      <c r="F57" s="49" t="s">
        <v>90</v>
      </c>
      <c r="G57" s="49" t="s">
        <v>91</v>
      </c>
      <c r="H57" s="49" t="s">
        <v>240</v>
      </c>
      <c r="I57" s="49" t="s">
        <v>239</v>
      </c>
      <c r="J57" s="49" t="s">
        <v>241</v>
      </c>
      <c r="K57" s="49">
        <v>5</v>
      </c>
      <c r="L57" s="49">
        <v>3.6161500000000002</v>
      </c>
      <c r="M57" s="49">
        <v>3.64663</v>
      </c>
      <c r="N57" s="49">
        <v>3.6102699999999999</v>
      </c>
      <c r="O57" s="49">
        <v>3.63225</v>
      </c>
      <c r="P57" s="49">
        <v>3.6770100000000001</v>
      </c>
      <c r="Q57" s="49">
        <v>3.6161500000000002</v>
      </c>
      <c r="R57" s="49">
        <v>3.0380000000000001E-2</v>
      </c>
      <c r="S57" s="49">
        <v>5.8799999999999998E-3</v>
      </c>
      <c r="T57" s="49">
        <v>1.813E-2</v>
      </c>
      <c r="U57" s="49">
        <v>4.9899999999999996E-3</v>
      </c>
    </row>
    <row r="58" spans="1:21" x14ac:dyDescent="0.3">
      <c r="A58" s="49">
        <v>2025</v>
      </c>
      <c r="B58" s="49">
        <v>7</v>
      </c>
      <c r="C58" s="49">
        <v>10</v>
      </c>
      <c r="D58" s="49">
        <v>82</v>
      </c>
      <c r="E58" s="49" t="s">
        <v>284</v>
      </c>
      <c r="F58" s="49" t="s">
        <v>105</v>
      </c>
      <c r="G58" s="49" t="s">
        <v>106</v>
      </c>
      <c r="H58" s="49" t="s">
        <v>285</v>
      </c>
      <c r="I58" s="49" t="s">
        <v>284</v>
      </c>
      <c r="J58" s="49" t="s">
        <v>286</v>
      </c>
      <c r="K58" s="49">
        <v>4</v>
      </c>
      <c r="L58" s="49">
        <v>10.6585</v>
      </c>
      <c r="M58" s="49">
        <v>10.6904</v>
      </c>
      <c r="N58" s="49">
        <v>10.622400000000001</v>
      </c>
      <c r="O58" s="49">
        <v>10.648</v>
      </c>
      <c r="P58" s="49">
        <v>10.6907</v>
      </c>
      <c r="Q58" s="49">
        <v>10.5151</v>
      </c>
      <c r="R58" s="49">
        <v>2.9999999999999997E-4</v>
      </c>
      <c r="S58" s="49">
        <v>0.10730000000000001</v>
      </c>
      <c r="T58" s="49">
        <v>5.3800000000000001E-2</v>
      </c>
      <c r="U58" s="49">
        <v>5.0499999999999998E-3</v>
      </c>
    </row>
    <row r="59" spans="1:21" x14ac:dyDescent="0.3">
      <c r="A59" s="49">
        <v>2025</v>
      </c>
      <c r="B59" s="49">
        <v>7</v>
      </c>
      <c r="C59" s="49">
        <v>10</v>
      </c>
      <c r="D59" s="49">
        <v>57</v>
      </c>
      <c r="E59" s="49" t="s">
        <v>164</v>
      </c>
      <c r="F59" s="49" t="s">
        <v>80</v>
      </c>
      <c r="G59" s="49" t="s">
        <v>81</v>
      </c>
      <c r="H59" s="49" t="s">
        <v>165</v>
      </c>
      <c r="I59" s="49" t="s">
        <v>164</v>
      </c>
      <c r="J59" s="49" t="s">
        <v>166</v>
      </c>
      <c r="K59" s="49">
        <v>5</v>
      </c>
      <c r="L59" s="49">
        <v>4.5510099999999998</v>
      </c>
      <c r="M59" s="49">
        <v>4.5683999999999996</v>
      </c>
      <c r="N59" s="49">
        <v>4.5371499999999996</v>
      </c>
      <c r="O59" s="49">
        <v>4.5546800000000003</v>
      </c>
      <c r="P59" s="49">
        <v>4.5510099999999998</v>
      </c>
      <c r="Q59" s="49">
        <v>4.5070800000000002</v>
      </c>
      <c r="R59" s="49">
        <v>1.7389999999999999E-2</v>
      </c>
      <c r="S59" s="49">
        <v>3.007E-2</v>
      </c>
      <c r="T59" s="49">
        <v>2.3730000000000001E-2</v>
      </c>
      <c r="U59" s="49">
        <v>5.2100000000000002E-3</v>
      </c>
    </row>
    <row r="60" spans="1:21" x14ac:dyDescent="0.3">
      <c r="A60" s="49">
        <v>2025</v>
      </c>
      <c r="B60" s="49">
        <v>7</v>
      </c>
      <c r="C60" s="49">
        <v>10</v>
      </c>
      <c r="D60" s="49">
        <v>98</v>
      </c>
      <c r="E60" s="49" t="s">
        <v>110</v>
      </c>
      <c r="F60" s="49" t="s">
        <v>21</v>
      </c>
      <c r="G60" s="49" t="s">
        <v>22</v>
      </c>
      <c r="H60" s="49" t="s">
        <v>111</v>
      </c>
      <c r="I60" s="49" t="s">
        <v>110</v>
      </c>
      <c r="J60" s="49" t="s">
        <v>112</v>
      </c>
      <c r="K60" s="49">
        <v>5</v>
      </c>
      <c r="L60" s="49">
        <v>0.59916000000000003</v>
      </c>
      <c r="M60" s="49">
        <v>0.60345000000000004</v>
      </c>
      <c r="N60" s="49">
        <v>0.59884000000000004</v>
      </c>
      <c r="O60" s="49">
        <v>0.60316000000000003</v>
      </c>
      <c r="P60" s="49">
        <v>0.60946999999999996</v>
      </c>
      <c r="Q60" s="49">
        <v>0.59916000000000003</v>
      </c>
      <c r="R60" s="49">
        <v>6.0200000000000002E-3</v>
      </c>
      <c r="S60" s="49">
        <v>3.2000000000000003E-4</v>
      </c>
      <c r="T60" s="49">
        <v>3.1700000000000001E-3</v>
      </c>
      <c r="U60" s="49">
        <v>5.2599999999999999E-3</v>
      </c>
    </row>
    <row r="61" spans="1:21" x14ac:dyDescent="0.3">
      <c r="A61" s="49">
        <v>2025</v>
      </c>
      <c r="B61" s="49">
        <v>7</v>
      </c>
      <c r="C61" s="49">
        <v>10</v>
      </c>
      <c r="D61" s="49">
        <v>108</v>
      </c>
      <c r="E61" s="49" t="s">
        <v>275</v>
      </c>
      <c r="F61" s="49" t="s">
        <v>85</v>
      </c>
      <c r="G61" s="49" t="s">
        <v>86</v>
      </c>
      <c r="H61" s="49" t="s">
        <v>276</v>
      </c>
      <c r="I61" s="49" t="s">
        <v>275</v>
      </c>
      <c r="J61" s="49" t="s">
        <v>277</v>
      </c>
      <c r="K61" s="49">
        <v>5</v>
      </c>
      <c r="L61" s="49">
        <v>3.3125499999999999</v>
      </c>
      <c r="M61" s="49">
        <v>3.3159100000000001</v>
      </c>
      <c r="N61" s="49">
        <v>3.2780900000000002</v>
      </c>
      <c r="O61" s="49">
        <v>3.30261</v>
      </c>
      <c r="P61" s="49">
        <v>3.3309700000000002</v>
      </c>
      <c r="Q61" s="49">
        <v>3.2982800000000001</v>
      </c>
      <c r="R61" s="49">
        <v>1.506E-2</v>
      </c>
      <c r="S61" s="49">
        <v>2.019E-2</v>
      </c>
      <c r="T61" s="49">
        <v>1.763E-2</v>
      </c>
      <c r="U61" s="49">
        <v>5.3400000000000001E-3</v>
      </c>
    </row>
    <row r="62" spans="1:21" x14ac:dyDescent="0.3">
      <c r="A62" s="49">
        <v>2025</v>
      </c>
      <c r="B62" s="49">
        <v>7</v>
      </c>
      <c r="C62" s="49">
        <v>10</v>
      </c>
      <c r="D62" s="49">
        <v>31</v>
      </c>
      <c r="E62" s="49" t="s">
        <v>415</v>
      </c>
      <c r="F62" s="49" t="s">
        <v>76</v>
      </c>
      <c r="G62" s="49" t="s">
        <v>77</v>
      </c>
      <c r="H62" s="49" t="s">
        <v>416</v>
      </c>
      <c r="I62" s="49" t="s">
        <v>417</v>
      </c>
      <c r="J62" s="49" t="s">
        <v>418</v>
      </c>
      <c r="K62" s="49">
        <v>1</v>
      </c>
      <c r="L62" s="49">
        <v>7897.8</v>
      </c>
      <c r="M62" s="49">
        <v>7940.3</v>
      </c>
      <c r="N62" s="49">
        <v>7884.3</v>
      </c>
      <c r="O62" s="49">
        <v>7912.2</v>
      </c>
      <c r="P62" s="49">
        <v>7996.9</v>
      </c>
      <c r="Q62" s="49">
        <v>7913.4</v>
      </c>
      <c r="R62" s="49">
        <v>56.6</v>
      </c>
      <c r="S62" s="49">
        <v>29.1</v>
      </c>
      <c r="T62" s="49">
        <v>42.85</v>
      </c>
      <c r="U62" s="49">
        <v>5.4200000000000003E-3</v>
      </c>
    </row>
    <row r="63" spans="1:21" x14ac:dyDescent="0.3">
      <c r="A63" s="49">
        <v>2025</v>
      </c>
      <c r="B63" s="49">
        <v>7</v>
      </c>
      <c r="C63" s="49">
        <v>10</v>
      </c>
      <c r="D63" s="49">
        <v>119</v>
      </c>
      <c r="E63" s="49" t="s">
        <v>215</v>
      </c>
      <c r="F63" s="49" t="s">
        <v>90</v>
      </c>
      <c r="G63" s="49" t="s">
        <v>91</v>
      </c>
      <c r="H63" s="49" t="s">
        <v>216</v>
      </c>
      <c r="I63" s="49" t="s">
        <v>215</v>
      </c>
      <c r="J63" s="49" t="s">
        <v>217</v>
      </c>
      <c r="K63" s="49">
        <v>5</v>
      </c>
      <c r="L63" s="49">
        <v>17.810379999999999</v>
      </c>
      <c r="M63" s="49">
        <v>17.813890000000001</v>
      </c>
      <c r="N63" s="49">
        <v>17.69894</v>
      </c>
      <c r="O63" s="49">
        <v>17.72268</v>
      </c>
      <c r="P63" s="49">
        <v>17.810379999999999</v>
      </c>
      <c r="Q63" s="49">
        <v>17.508700000000001</v>
      </c>
      <c r="R63" s="49">
        <v>3.5100000000000001E-3</v>
      </c>
      <c r="S63" s="49">
        <v>0.19023999999999999</v>
      </c>
      <c r="T63" s="49">
        <v>9.6879999999999994E-2</v>
      </c>
      <c r="U63" s="49">
        <v>5.47E-3</v>
      </c>
    </row>
    <row r="64" spans="1:21" x14ac:dyDescent="0.3">
      <c r="A64" s="49">
        <v>2025</v>
      </c>
      <c r="B64" s="49">
        <v>7</v>
      </c>
      <c r="C64" s="49">
        <v>10</v>
      </c>
      <c r="D64" s="49">
        <v>91</v>
      </c>
      <c r="E64" s="49" t="s">
        <v>206</v>
      </c>
      <c r="F64" s="49" t="s">
        <v>105</v>
      </c>
      <c r="G64" s="49" t="s">
        <v>106</v>
      </c>
      <c r="H64" s="49" t="s">
        <v>207</v>
      </c>
      <c r="I64" s="49" t="s">
        <v>206</v>
      </c>
      <c r="J64" s="49" t="s">
        <v>208</v>
      </c>
      <c r="K64" s="49">
        <v>4</v>
      </c>
      <c r="L64" s="49">
        <v>24.190300000000001</v>
      </c>
      <c r="M64" s="49">
        <v>24.2302</v>
      </c>
      <c r="N64" s="49">
        <v>24.019100000000002</v>
      </c>
      <c r="O64" s="49">
        <v>24.055199999999999</v>
      </c>
      <c r="P64" s="49">
        <v>24.341100000000001</v>
      </c>
      <c r="Q64" s="49">
        <v>24.1768</v>
      </c>
      <c r="R64" s="49">
        <v>0.11086</v>
      </c>
      <c r="S64" s="49">
        <v>0.15770999999999999</v>
      </c>
      <c r="T64" s="49">
        <v>0.13428999999999999</v>
      </c>
      <c r="U64" s="49">
        <v>5.5799999999999999E-3</v>
      </c>
    </row>
    <row r="65" spans="1:21" x14ac:dyDescent="0.3">
      <c r="A65" s="49">
        <v>2025</v>
      </c>
      <c r="B65" s="49">
        <v>7</v>
      </c>
      <c r="C65" s="49">
        <v>10</v>
      </c>
      <c r="D65" s="49">
        <v>50</v>
      </c>
      <c r="E65" s="49" t="s">
        <v>97</v>
      </c>
      <c r="F65" s="49" t="s">
        <v>78</v>
      </c>
      <c r="G65" s="49" t="s">
        <v>79</v>
      </c>
      <c r="H65" s="49" t="s">
        <v>98</v>
      </c>
      <c r="I65" s="49" t="s">
        <v>97</v>
      </c>
      <c r="J65" s="49" t="s">
        <v>99</v>
      </c>
      <c r="K65" s="49">
        <v>5</v>
      </c>
      <c r="L65" s="49">
        <v>0.57957999999999998</v>
      </c>
      <c r="M65" s="49">
        <v>0.58357000000000003</v>
      </c>
      <c r="N65" s="49">
        <v>0.57872000000000001</v>
      </c>
      <c r="O65" s="49">
        <v>0.58353999999999995</v>
      </c>
      <c r="P65" s="49">
        <v>0.58733000000000002</v>
      </c>
      <c r="Q65" s="49">
        <v>0.57579000000000002</v>
      </c>
      <c r="R65" s="49">
        <v>3.7599999999999999E-3</v>
      </c>
      <c r="S65" s="49">
        <v>2.9299999999999999E-3</v>
      </c>
      <c r="T65" s="49">
        <v>3.3400000000000001E-3</v>
      </c>
      <c r="U65" s="49">
        <v>5.7299999999999999E-3</v>
      </c>
    </row>
    <row r="66" spans="1:21" x14ac:dyDescent="0.3">
      <c r="A66" s="49">
        <v>2025</v>
      </c>
      <c r="B66" s="49">
        <v>7</v>
      </c>
      <c r="C66" s="49">
        <v>10</v>
      </c>
      <c r="D66" s="49">
        <v>89</v>
      </c>
      <c r="E66" s="49" t="s">
        <v>263</v>
      </c>
      <c r="F66" s="49" t="s">
        <v>105</v>
      </c>
      <c r="G66" s="49" t="s">
        <v>106</v>
      </c>
      <c r="H66" s="49" t="s">
        <v>264</v>
      </c>
      <c r="I66" s="49" t="s">
        <v>263</v>
      </c>
      <c r="J66" s="49" t="s">
        <v>265</v>
      </c>
      <c r="K66" s="49">
        <v>5</v>
      </c>
      <c r="L66" s="49">
        <v>1.73777</v>
      </c>
      <c r="M66" s="49">
        <v>1.74149</v>
      </c>
      <c r="N66" s="49">
        <v>1.73428</v>
      </c>
      <c r="O66" s="49">
        <v>1.73498</v>
      </c>
      <c r="P66" s="49">
        <v>1.76071</v>
      </c>
      <c r="Q66" s="49">
        <v>1.7323</v>
      </c>
      <c r="R66" s="49">
        <v>1.9220000000000001E-2</v>
      </c>
      <c r="S66" s="49">
        <v>1.98E-3</v>
      </c>
      <c r="T66" s="49">
        <v>1.06E-2</v>
      </c>
      <c r="U66" s="49">
        <v>6.11E-3</v>
      </c>
    </row>
    <row r="67" spans="1:21" x14ac:dyDescent="0.3">
      <c r="A67" s="49">
        <v>2025</v>
      </c>
      <c r="B67" s="49">
        <v>7</v>
      </c>
      <c r="C67" s="49">
        <v>10</v>
      </c>
      <c r="D67" s="49">
        <v>93</v>
      </c>
      <c r="E67" s="49" t="s">
        <v>236</v>
      </c>
      <c r="F67" s="49" t="s">
        <v>21</v>
      </c>
      <c r="G67" s="49" t="s">
        <v>22</v>
      </c>
      <c r="H67" s="49" t="s">
        <v>237</v>
      </c>
      <c r="I67" s="49" t="s">
        <v>236</v>
      </c>
      <c r="J67" s="49" t="s">
        <v>238</v>
      </c>
      <c r="K67" s="49">
        <v>5</v>
      </c>
      <c r="L67" s="49">
        <v>0.62851999999999997</v>
      </c>
      <c r="M67" s="49">
        <v>0.63293999999999995</v>
      </c>
      <c r="N67" s="49">
        <v>0.62607000000000002</v>
      </c>
      <c r="O67" s="49">
        <v>0.6321</v>
      </c>
      <c r="P67" s="49">
        <v>0.62939000000000001</v>
      </c>
      <c r="Q67" s="49">
        <v>0.62185000000000001</v>
      </c>
      <c r="R67" s="49">
        <v>3.5500000000000002E-3</v>
      </c>
      <c r="S67" s="49">
        <v>4.2199999999999998E-3</v>
      </c>
      <c r="T67" s="49">
        <v>3.8800000000000002E-3</v>
      </c>
      <c r="U67" s="49">
        <v>6.1500000000000001E-3</v>
      </c>
    </row>
    <row r="68" spans="1:21" x14ac:dyDescent="0.3">
      <c r="A68" s="49">
        <v>2025</v>
      </c>
      <c r="B68" s="49">
        <v>7</v>
      </c>
      <c r="C68" s="49">
        <v>10</v>
      </c>
      <c r="D68" s="49">
        <v>1</v>
      </c>
      <c r="E68" s="49" t="s">
        <v>386</v>
      </c>
      <c r="F68" s="49" t="s">
        <v>72</v>
      </c>
      <c r="G68" s="49" t="s">
        <v>73</v>
      </c>
      <c r="H68" s="49" t="s">
        <v>387</v>
      </c>
      <c r="I68" s="49" t="s">
        <v>386</v>
      </c>
      <c r="J68" s="49" t="s">
        <v>388</v>
      </c>
      <c r="K68" s="49">
        <v>3</v>
      </c>
      <c r="L68" s="49">
        <v>36.366</v>
      </c>
      <c r="M68" s="49">
        <v>37.100999999999999</v>
      </c>
      <c r="N68" s="49">
        <v>36.331000000000003</v>
      </c>
      <c r="O68" s="49">
        <v>36.985999999999997</v>
      </c>
      <c r="P68" s="49">
        <v>37.061999999999998</v>
      </c>
      <c r="Q68" s="49">
        <v>35.914000000000001</v>
      </c>
      <c r="R68" s="49">
        <v>3.9E-2</v>
      </c>
      <c r="S68" s="49">
        <v>0.41699999999999998</v>
      </c>
      <c r="T68" s="49">
        <v>0.22800000000000001</v>
      </c>
      <c r="U68" s="49">
        <v>6.1599999999999997E-3</v>
      </c>
    </row>
    <row r="69" spans="1:21" x14ac:dyDescent="0.3">
      <c r="A69" s="49">
        <v>2025</v>
      </c>
      <c r="B69" s="49">
        <v>7</v>
      </c>
      <c r="C69" s="49">
        <v>10</v>
      </c>
      <c r="D69" s="49">
        <v>96</v>
      </c>
      <c r="E69" s="49" t="s">
        <v>224</v>
      </c>
      <c r="F69" s="49" t="s">
        <v>21</v>
      </c>
      <c r="G69" s="49" t="s">
        <v>22</v>
      </c>
      <c r="H69" s="49" t="s">
        <v>225</v>
      </c>
      <c r="I69" s="49" t="s">
        <v>224</v>
      </c>
      <c r="J69" s="49" t="s">
        <v>226</v>
      </c>
      <c r="K69" s="49">
        <v>5</v>
      </c>
      <c r="L69" s="49">
        <v>0.81889000000000001</v>
      </c>
      <c r="M69" s="49">
        <v>0.82430000000000003</v>
      </c>
      <c r="N69" s="49">
        <v>0.81884000000000001</v>
      </c>
      <c r="O69" s="49">
        <v>0.82345000000000002</v>
      </c>
      <c r="P69" s="49">
        <v>0.81889000000000001</v>
      </c>
      <c r="Q69" s="49">
        <v>0.81386000000000003</v>
      </c>
      <c r="R69" s="49">
        <v>5.4099999999999999E-3</v>
      </c>
      <c r="S69" s="49">
        <v>4.9800000000000001E-3</v>
      </c>
      <c r="T69" s="49">
        <v>5.1999999999999998E-3</v>
      </c>
      <c r="U69" s="49">
        <v>6.3099999999999996E-3</v>
      </c>
    </row>
    <row r="70" spans="1:21" x14ac:dyDescent="0.3">
      <c r="A70" s="49">
        <v>2025</v>
      </c>
      <c r="B70" s="49">
        <v>7</v>
      </c>
      <c r="C70" s="49">
        <v>10</v>
      </c>
      <c r="D70" s="49">
        <v>40</v>
      </c>
      <c r="E70" s="49" t="s">
        <v>309</v>
      </c>
      <c r="F70" s="49" t="s">
        <v>76</v>
      </c>
      <c r="G70" s="49" t="s">
        <v>77</v>
      </c>
      <c r="H70" s="49" t="s">
        <v>310</v>
      </c>
      <c r="I70" s="49" t="s">
        <v>311</v>
      </c>
      <c r="J70" s="49" t="s">
        <v>312</v>
      </c>
      <c r="K70" s="49">
        <v>1</v>
      </c>
      <c r="L70" s="49">
        <v>8898.7999999999993</v>
      </c>
      <c r="M70" s="49">
        <v>8991.2999999999993</v>
      </c>
      <c r="N70" s="49">
        <v>8890.2000000000007</v>
      </c>
      <c r="O70" s="49">
        <v>8975.4</v>
      </c>
      <c r="P70" s="49">
        <v>8919.7000000000007</v>
      </c>
      <c r="Q70" s="49">
        <v>8845.2000000000007</v>
      </c>
      <c r="R70" s="49">
        <v>71.599999999999994</v>
      </c>
      <c r="S70" s="49">
        <v>45</v>
      </c>
      <c r="T70" s="49">
        <v>58.3</v>
      </c>
      <c r="U70" s="49">
        <v>6.4999999999999997E-3</v>
      </c>
    </row>
    <row r="71" spans="1:21" x14ac:dyDescent="0.3">
      <c r="A71" s="49">
        <v>2025</v>
      </c>
      <c r="B71" s="49">
        <v>7</v>
      </c>
      <c r="C71" s="49">
        <v>10</v>
      </c>
      <c r="D71" s="49">
        <v>34</v>
      </c>
      <c r="E71" s="49" t="s">
        <v>408</v>
      </c>
      <c r="F71" s="49" t="s">
        <v>76</v>
      </c>
      <c r="G71" s="49" t="s">
        <v>77</v>
      </c>
      <c r="H71" s="49" t="s">
        <v>409</v>
      </c>
      <c r="I71" s="49" t="s">
        <v>410</v>
      </c>
      <c r="J71" s="49" t="s">
        <v>411</v>
      </c>
      <c r="K71" s="49">
        <v>0</v>
      </c>
      <c r="L71" s="49">
        <v>39926</v>
      </c>
      <c r="M71" s="49">
        <v>39953</v>
      </c>
      <c r="N71" s="49">
        <v>39529</v>
      </c>
      <c r="O71" s="49">
        <v>39720</v>
      </c>
      <c r="P71" s="49">
        <v>40343</v>
      </c>
      <c r="Q71" s="49">
        <v>39400</v>
      </c>
      <c r="R71" s="49">
        <v>390</v>
      </c>
      <c r="S71" s="49">
        <v>129</v>
      </c>
      <c r="T71" s="49">
        <v>259.5</v>
      </c>
      <c r="U71" s="49">
        <v>6.5300000000000002E-3</v>
      </c>
    </row>
    <row r="72" spans="1:21" x14ac:dyDescent="0.3">
      <c r="A72" s="49">
        <v>2025</v>
      </c>
      <c r="B72" s="49">
        <v>7</v>
      </c>
      <c r="C72" s="49">
        <v>10</v>
      </c>
      <c r="D72" s="49">
        <v>26</v>
      </c>
      <c r="E72" s="49" t="s">
        <v>433</v>
      </c>
      <c r="F72" s="49" t="s">
        <v>76</v>
      </c>
      <c r="G72" s="49" t="s">
        <v>77</v>
      </c>
      <c r="H72" s="49" t="s">
        <v>434</v>
      </c>
      <c r="I72" s="49" t="s">
        <v>435</v>
      </c>
      <c r="J72" s="49" t="s">
        <v>436</v>
      </c>
      <c r="K72" s="49">
        <v>0</v>
      </c>
      <c r="L72" s="49">
        <v>40935</v>
      </c>
      <c r="M72" s="49">
        <v>40973</v>
      </c>
      <c r="N72" s="49">
        <v>40475</v>
      </c>
      <c r="O72" s="49">
        <v>40505</v>
      </c>
      <c r="P72" s="49">
        <v>40995</v>
      </c>
      <c r="Q72" s="49">
        <v>40995</v>
      </c>
      <c r="R72" s="49">
        <v>22</v>
      </c>
      <c r="S72" s="49">
        <v>520</v>
      </c>
      <c r="T72" s="49">
        <v>271</v>
      </c>
      <c r="U72" s="49">
        <v>6.6899999999999998E-3</v>
      </c>
    </row>
    <row r="73" spans="1:21" x14ac:dyDescent="0.3">
      <c r="A73" s="49">
        <v>2025</v>
      </c>
      <c r="B73" s="49">
        <v>7</v>
      </c>
      <c r="C73" s="49">
        <v>10</v>
      </c>
      <c r="D73" s="49">
        <v>103</v>
      </c>
      <c r="E73" s="49" t="s">
        <v>113</v>
      </c>
      <c r="F73" s="49" t="s">
        <v>85</v>
      </c>
      <c r="G73" s="49" t="s">
        <v>86</v>
      </c>
      <c r="H73" s="49" t="s">
        <v>114</v>
      </c>
      <c r="I73" s="49" t="s">
        <v>113</v>
      </c>
      <c r="J73" s="49" t="s">
        <v>115</v>
      </c>
      <c r="K73" s="49">
        <v>5</v>
      </c>
      <c r="L73" s="49">
        <v>0.79334000000000005</v>
      </c>
      <c r="M73" s="49">
        <v>0.79866000000000004</v>
      </c>
      <c r="N73" s="49">
        <v>0.79186000000000001</v>
      </c>
      <c r="O73" s="49">
        <v>0.79666000000000003</v>
      </c>
      <c r="P73" s="49">
        <v>0.80083000000000004</v>
      </c>
      <c r="Q73" s="49">
        <v>0.78335999999999995</v>
      </c>
      <c r="R73" s="49">
        <v>2.1700000000000001E-3</v>
      </c>
      <c r="S73" s="49">
        <v>8.5000000000000006E-3</v>
      </c>
      <c r="T73" s="49">
        <v>5.3400000000000001E-3</v>
      </c>
      <c r="U73" s="49">
        <v>6.7000000000000002E-3</v>
      </c>
    </row>
    <row r="74" spans="1:21" x14ac:dyDescent="0.3">
      <c r="A74" s="49">
        <v>2025</v>
      </c>
      <c r="B74" s="49">
        <v>7</v>
      </c>
      <c r="C74" s="49">
        <v>10</v>
      </c>
      <c r="D74" s="49">
        <v>102</v>
      </c>
      <c r="E74" s="49" t="s">
        <v>131</v>
      </c>
      <c r="F74" s="49" t="s">
        <v>85</v>
      </c>
      <c r="G74" s="49" t="s">
        <v>86</v>
      </c>
      <c r="H74" s="49" t="s">
        <v>132</v>
      </c>
      <c r="I74" s="49" t="s">
        <v>131</v>
      </c>
      <c r="J74" s="49" t="s">
        <v>133</v>
      </c>
      <c r="K74" s="49">
        <v>5</v>
      </c>
      <c r="L74" s="49">
        <v>1.36822</v>
      </c>
      <c r="M74" s="49">
        <v>1.3707100000000001</v>
      </c>
      <c r="N74" s="49">
        <v>1.3651800000000001</v>
      </c>
      <c r="O74" s="49">
        <v>1.36524</v>
      </c>
      <c r="P74" s="49">
        <v>1.3815</v>
      </c>
      <c r="Q74" s="49">
        <v>1.35676</v>
      </c>
      <c r="R74" s="49">
        <v>1.0789999999999999E-2</v>
      </c>
      <c r="S74" s="49">
        <v>8.4200000000000004E-3</v>
      </c>
      <c r="T74" s="49">
        <v>9.5999999999999992E-3</v>
      </c>
      <c r="U74" s="49">
        <v>7.0400000000000003E-3</v>
      </c>
    </row>
    <row r="75" spans="1:21" x14ac:dyDescent="0.3">
      <c r="A75" s="49">
        <v>2025</v>
      </c>
      <c r="B75" s="49">
        <v>7</v>
      </c>
      <c r="C75" s="49">
        <v>10</v>
      </c>
      <c r="D75" s="49">
        <v>79</v>
      </c>
      <c r="E75" s="49" t="s">
        <v>182</v>
      </c>
      <c r="F75" s="49" t="s">
        <v>103</v>
      </c>
      <c r="G75" s="49" t="s">
        <v>104</v>
      </c>
      <c r="H75" s="49" t="s">
        <v>183</v>
      </c>
      <c r="I75" s="49" t="s">
        <v>182</v>
      </c>
      <c r="J75" s="49" t="s">
        <v>184</v>
      </c>
      <c r="K75" s="49">
        <v>5</v>
      </c>
      <c r="L75" s="49">
        <v>2.0757599999999998</v>
      </c>
      <c r="M75" s="49">
        <v>2.08081</v>
      </c>
      <c r="N75" s="49">
        <v>2.05958</v>
      </c>
      <c r="O75" s="49">
        <v>2.0599799999999999</v>
      </c>
      <c r="P75" s="49">
        <v>2.0757599999999998</v>
      </c>
      <c r="Q75" s="49">
        <v>2.03511</v>
      </c>
      <c r="R75" s="49">
        <v>5.0499999999999998E-3</v>
      </c>
      <c r="S75" s="49">
        <v>2.4469999999999999E-2</v>
      </c>
      <c r="T75" s="49">
        <v>1.4760000000000001E-2</v>
      </c>
      <c r="U75" s="49">
        <v>7.1700000000000002E-3</v>
      </c>
    </row>
    <row r="76" spans="1:21" x14ac:dyDescent="0.3">
      <c r="A76" s="49">
        <v>2025</v>
      </c>
      <c r="B76" s="49">
        <v>7</v>
      </c>
      <c r="C76" s="49">
        <v>10</v>
      </c>
      <c r="D76" s="49">
        <v>95</v>
      </c>
      <c r="E76" s="49" t="s">
        <v>254</v>
      </c>
      <c r="F76" s="49" t="s">
        <v>21</v>
      </c>
      <c r="G76" s="49" t="s">
        <v>22</v>
      </c>
      <c r="H76" s="49" t="s">
        <v>255</v>
      </c>
      <c r="I76" s="49" t="s">
        <v>254</v>
      </c>
      <c r="J76" s="49" t="s">
        <v>256</v>
      </c>
      <c r="K76" s="49">
        <v>5</v>
      </c>
      <c r="L76" s="49">
        <v>0.93959999999999999</v>
      </c>
      <c r="M76" s="49">
        <v>0.9446</v>
      </c>
      <c r="N76" s="49">
        <v>0.93469999999999998</v>
      </c>
      <c r="O76" s="49">
        <v>0.94089999999999996</v>
      </c>
      <c r="P76" s="49">
        <v>0.95411999999999997</v>
      </c>
      <c r="Q76" s="49">
        <v>0.93959999999999999</v>
      </c>
      <c r="R76" s="49">
        <v>9.5200000000000007E-3</v>
      </c>
      <c r="S76" s="49">
        <v>4.8999999999999998E-3</v>
      </c>
      <c r="T76" s="49">
        <v>7.2100000000000003E-3</v>
      </c>
      <c r="U76" s="49">
        <v>7.6600000000000001E-3</v>
      </c>
    </row>
    <row r="77" spans="1:21" x14ac:dyDescent="0.3">
      <c r="A77" s="49">
        <v>2025</v>
      </c>
      <c r="B77" s="49">
        <v>7</v>
      </c>
      <c r="C77" s="49">
        <v>10</v>
      </c>
      <c r="D77" s="49">
        <v>30</v>
      </c>
      <c r="E77" s="49" t="s">
        <v>392</v>
      </c>
      <c r="F77" s="49" t="s">
        <v>76</v>
      </c>
      <c r="G77" s="49" t="s">
        <v>77</v>
      </c>
      <c r="H77" s="49" t="s">
        <v>393</v>
      </c>
      <c r="I77" s="49" t="s">
        <v>394</v>
      </c>
      <c r="J77" s="49" t="s">
        <v>395</v>
      </c>
      <c r="K77" s="49">
        <v>0</v>
      </c>
      <c r="L77" s="49">
        <v>5462</v>
      </c>
      <c r="M77" s="49">
        <v>5468</v>
      </c>
      <c r="N77" s="49">
        <v>5432</v>
      </c>
      <c r="O77" s="49">
        <v>5435</v>
      </c>
      <c r="P77" s="49">
        <v>5522</v>
      </c>
      <c r="Q77" s="49">
        <v>5462</v>
      </c>
      <c r="R77" s="49">
        <v>54</v>
      </c>
      <c r="S77" s="49">
        <v>30</v>
      </c>
      <c r="T77" s="49">
        <v>42</v>
      </c>
      <c r="U77" s="49">
        <v>7.7299999999999999E-3</v>
      </c>
    </row>
    <row r="78" spans="1:21" x14ac:dyDescent="0.3">
      <c r="A78" s="49">
        <v>2025</v>
      </c>
      <c r="B78" s="49">
        <v>7</v>
      </c>
      <c r="C78" s="49">
        <v>10</v>
      </c>
      <c r="D78" s="49">
        <v>52</v>
      </c>
      <c r="E78" s="49" t="s">
        <v>302</v>
      </c>
      <c r="F78" s="49" t="s">
        <v>80</v>
      </c>
      <c r="G78" s="49" t="s">
        <v>81</v>
      </c>
      <c r="H78" s="49" t="s">
        <v>303</v>
      </c>
      <c r="I78" s="49" t="s">
        <v>302</v>
      </c>
      <c r="J78" s="49" t="s">
        <v>304</v>
      </c>
      <c r="K78" s="49">
        <v>5</v>
      </c>
      <c r="L78" s="49">
        <v>7.3542399999999999</v>
      </c>
      <c r="M78" s="49">
        <v>7.38896</v>
      </c>
      <c r="N78" s="49">
        <v>7.3473600000000001</v>
      </c>
      <c r="O78" s="49">
        <v>7.3726900000000004</v>
      </c>
      <c r="P78" s="49">
        <v>7.3781999999999996</v>
      </c>
      <c r="Q78" s="49">
        <v>7.2428100000000004</v>
      </c>
      <c r="R78" s="49">
        <v>1.076E-2</v>
      </c>
      <c r="S78" s="49">
        <v>0.10455</v>
      </c>
      <c r="T78" s="49">
        <v>5.7660000000000003E-2</v>
      </c>
      <c r="U78" s="49">
        <v>7.8200000000000006E-3</v>
      </c>
    </row>
    <row r="79" spans="1:21" x14ac:dyDescent="0.3">
      <c r="A79" s="49">
        <v>2025</v>
      </c>
      <c r="B79" s="49">
        <v>7</v>
      </c>
      <c r="C79" s="49">
        <v>10</v>
      </c>
      <c r="D79" s="49">
        <v>2</v>
      </c>
      <c r="E79" s="49" t="s">
        <v>449</v>
      </c>
      <c r="F79" s="49" t="s">
        <v>74</v>
      </c>
      <c r="G79" s="49" t="s">
        <v>75</v>
      </c>
      <c r="H79" s="49" t="s">
        <v>450</v>
      </c>
      <c r="I79" s="49" t="s">
        <v>451</v>
      </c>
      <c r="J79" s="49" t="s">
        <v>451</v>
      </c>
      <c r="K79" s="49">
        <v>2</v>
      </c>
      <c r="L79" s="49">
        <v>398.25</v>
      </c>
      <c r="M79" s="49">
        <v>400</v>
      </c>
      <c r="N79" s="49">
        <v>396</v>
      </c>
      <c r="O79" s="49">
        <v>398.5</v>
      </c>
      <c r="P79" s="49">
        <v>403.86</v>
      </c>
      <c r="Q79" s="49">
        <v>393.54</v>
      </c>
      <c r="R79" s="49">
        <v>3.86</v>
      </c>
      <c r="S79" s="49">
        <v>2.46</v>
      </c>
      <c r="T79" s="49">
        <v>3.16</v>
      </c>
      <c r="U79" s="49">
        <v>7.9299999999999995E-3</v>
      </c>
    </row>
    <row r="80" spans="1:21" x14ac:dyDescent="0.3">
      <c r="A80" s="49">
        <v>2025</v>
      </c>
      <c r="B80" s="49">
        <v>7</v>
      </c>
      <c r="C80" s="49">
        <v>10</v>
      </c>
      <c r="D80" s="49">
        <v>23</v>
      </c>
      <c r="E80" s="49" t="s">
        <v>446</v>
      </c>
      <c r="F80" s="49" t="s">
        <v>74</v>
      </c>
      <c r="G80" s="49" t="s">
        <v>75</v>
      </c>
      <c r="H80" s="49" t="s">
        <v>447</v>
      </c>
      <c r="I80" s="49" t="s">
        <v>448</v>
      </c>
      <c r="J80" s="49" t="s">
        <v>448</v>
      </c>
      <c r="K80" s="49">
        <v>2</v>
      </c>
      <c r="L80" s="49">
        <v>996</v>
      </c>
      <c r="M80" s="49">
        <v>1003</v>
      </c>
      <c r="N80" s="49">
        <v>991.5</v>
      </c>
      <c r="O80" s="49">
        <v>1002</v>
      </c>
      <c r="P80" s="49">
        <v>997.25</v>
      </c>
      <c r="Q80" s="49">
        <v>981.17</v>
      </c>
      <c r="R80" s="49">
        <v>5.75</v>
      </c>
      <c r="S80" s="49">
        <v>10.33</v>
      </c>
      <c r="T80" s="49">
        <v>8.0399999999999991</v>
      </c>
      <c r="U80" s="49">
        <v>8.0199999999999994E-3</v>
      </c>
    </row>
    <row r="81" spans="1:21" x14ac:dyDescent="0.3">
      <c r="A81" s="49">
        <v>2025</v>
      </c>
      <c r="B81" s="49">
        <v>7</v>
      </c>
      <c r="C81" s="49">
        <v>10</v>
      </c>
      <c r="D81" s="49">
        <v>71</v>
      </c>
      <c r="E81" s="49" t="s">
        <v>146</v>
      </c>
      <c r="F81" s="49" t="s">
        <v>82</v>
      </c>
      <c r="G81" s="49" t="s">
        <v>83</v>
      </c>
      <c r="H81" s="49" t="s">
        <v>147</v>
      </c>
      <c r="I81" s="49" t="s">
        <v>146</v>
      </c>
      <c r="J81" s="49" t="s">
        <v>148</v>
      </c>
      <c r="K81" s="49">
        <v>5</v>
      </c>
      <c r="L81" s="49">
        <v>4.2398199999999999</v>
      </c>
      <c r="M81" s="49">
        <v>4.2548300000000001</v>
      </c>
      <c r="N81" s="49">
        <v>4.2374000000000001</v>
      </c>
      <c r="O81" s="49">
        <v>4.2509100000000002</v>
      </c>
      <c r="P81" s="49">
        <v>4.2497699999999998</v>
      </c>
      <c r="Q81" s="49">
        <v>4.17265</v>
      </c>
      <c r="R81" s="49">
        <v>5.0600000000000003E-3</v>
      </c>
      <c r="S81" s="49">
        <v>6.4750000000000002E-2</v>
      </c>
      <c r="T81" s="49">
        <v>3.4909999999999997E-2</v>
      </c>
      <c r="U81" s="49">
        <v>8.2100000000000003E-3</v>
      </c>
    </row>
    <row r="82" spans="1:21" x14ac:dyDescent="0.3">
      <c r="A82" s="49">
        <v>2025</v>
      </c>
      <c r="B82" s="49">
        <v>7</v>
      </c>
      <c r="C82" s="49">
        <v>10</v>
      </c>
      <c r="D82" s="49">
        <v>99</v>
      </c>
      <c r="E82" s="49" t="s">
        <v>200</v>
      </c>
      <c r="F82" s="49" t="s">
        <v>21</v>
      </c>
      <c r="G82" s="49" t="s">
        <v>22</v>
      </c>
      <c r="H82" s="49" t="s">
        <v>201</v>
      </c>
      <c r="I82" s="49" t="s">
        <v>200</v>
      </c>
      <c r="J82" s="49" t="s">
        <v>202</v>
      </c>
      <c r="K82" s="49">
        <v>4</v>
      </c>
      <c r="L82" s="49">
        <v>6.1279000000000003</v>
      </c>
      <c r="M82" s="49">
        <v>6.1376999999999997</v>
      </c>
      <c r="N82" s="49">
        <v>6.1219000000000001</v>
      </c>
      <c r="O82" s="49">
        <v>6.1322999999999999</v>
      </c>
      <c r="P82" s="49">
        <v>6.2491000000000003</v>
      </c>
      <c r="Q82" s="49">
        <v>6.1125999999999996</v>
      </c>
      <c r="R82" s="49">
        <v>0.1114</v>
      </c>
      <c r="S82" s="49">
        <v>9.2999999999999992E-3</v>
      </c>
      <c r="T82" s="49">
        <v>6.0350000000000001E-2</v>
      </c>
      <c r="U82" s="49">
        <v>9.8399999999999998E-3</v>
      </c>
    </row>
    <row r="83" spans="1:21" x14ac:dyDescent="0.3">
      <c r="A83" s="49">
        <v>2025</v>
      </c>
      <c r="B83" s="49">
        <v>7</v>
      </c>
      <c r="C83" s="49">
        <v>10</v>
      </c>
      <c r="D83" s="49">
        <v>87</v>
      </c>
      <c r="E83" s="49" t="s">
        <v>328</v>
      </c>
      <c r="F83" s="49" t="s">
        <v>105</v>
      </c>
      <c r="G83" s="49" t="s">
        <v>106</v>
      </c>
      <c r="H83" s="49" t="s">
        <v>329</v>
      </c>
      <c r="I83" s="49" t="s">
        <v>328</v>
      </c>
      <c r="J83" s="49" t="s">
        <v>330</v>
      </c>
      <c r="K83" s="49">
        <v>5</v>
      </c>
      <c r="L83" s="49">
        <v>4.9057199999999996</v>
      </c>
      <c r="M83" s="49">
        <v>4.9386799999999997</v>
      </c>
      <c r="N83" s="49">
        <v>4.9020299999999999</v>
      </c>
      <c r="O83" s="49">
        <v>4.9220100000000002</v>
      </c>
      <c r="P83" s="49">
        <v>4.9057199999999996</v>
      </c>
      <c r="Q83" s="49">
        <v>4.83453</v>
      </c>
      <c r="R83" s="49">
        <v>3.2960000000000003E-2</v>
      </c>
      <c r="S83" s="49">
        <v>6.7500000000000004E-2</v>
      </c>
      <c r="T83" s="49">
        <v>5.0229999999999997E-2</v>
      </c>
      <c r="U83" s="49">
        <v>1.021E-2</v>
      </c>
    </row>
    <row r="84" spans="1:21" x14ac:dyDescent="0.3">
      <c r="A84" s="49">
        <v>2025</v>
      </c>
      <c r="B84" s="49">
        <v>7</v>
      </c>
      <c r="C84" s="49">
        <v>10</v>
      </c>
      <c r="D84" s="49">
        <v>4</v>
      </c>
      <c r="E84" s="49" t="s">
        <v>128</v>
      </c>
      <c r="F84" s="49" t="s">
        <v>78</v>
      </c>
      <c r="G84" s="49" t="s">
        <v>79</v>
      </c>
      <c r="H84" s="49" t="s">
        <v>129</v>
      </c>
      <c r="I84" s="49" t="s">
        <v>128</v>
      </c>
      <c r="J84" s="49" t="s">
        <v>130</v>
      </c>
      <c r="K84" s="49">
        <v>5</v>
      </c>
      <c r="L84" s="49">
        <v>0.65341000000000005</v>
      </c>
      <c r="M84" s="49">
        <v>0.65903999999999996</v>
      </c>
      <c r="N84" s="49">
        <v>0.65239000000000003</v>
      </c>
      <c r="O84" s="49">
        <v>0.65856000000000003</v>
      </c>
      <c r="P84" s="49">
        <v>0.66144999999999998</v>
      </c>
      <c r="Q84" s="49">
        <v>0.64127999999999996</v>
      </c>
      <c r="R84" s="49">
        <v>2.4099999999999998E-3</v>
      </c>
      <c r="S84" s="49">
        <v>1.111E-2</v>
      </c>
      <c r="T84" s="49">
        <v>6.7600000000000004E-3</v>
      </c>
      <c r="U84" s="49">
        <v>1.026E-2</v>
      </c>
    </row>
    <row r="85" spans="1:21" x14ac:dyDescent="0.3">
      <c r="A85" s="49">
        <v>2025</v>
      </c>
      <c r="B85" s="49">
        <v>7</v>
      </c>
      <c r="C85" s="49">
        <v>10</v>
      </c>
      <c r="D85" s="49">
        <v>90</v>
      </c>
      <c r="E85" s="49" t="s">
        <v>272</v>
      </c>
      <c r="F85" s="49" t="s">
        <v>105</v>
      </c>
      <c r="G85" s="49" t="s">
        <v>106</v>
      </c>
      <c r="H85" s="49" t="s">
        <v>273</v>
      </c>
      <c r="I85" s="49" t="s">
        <v>272</v>
      </c>
      <c r="J85" s="49" t="s">
        <v>274</v>
      </c>
      <c r="K85" s="49">
        <v>5</v>
      </c>
      <c r="L85" s="49">
        <v>1.3578699999999999</v>
      </c>
      <c r="M85" s="49">
        <v>1.3618300000000001</v>
      </c>
      <c r="N85" s="49">
        <v>1.35318</v>
      </c>
      <c r="O85" s="49">
        <v>1.3576900000000001</v>
      </c>
      <c r="P85" s="49">
        <v>1.3777600000000001</v>
      </c>
      <c r="Q85" s="49">
        <v>1.3412200000000001</v>
      </c>
      <c r="R85" s="49">
        <v>1.593E-2</v>
      </c>
      <c r="S85" s="49">
        <v>1.196E-2</v>
      </c>
      <c r="T85" s="49">
        <v>1.3939999999999999E-2</v>
      </c>
      <c r="U85" s="49">
        <v>1.027E-2</v>
      </c>
    </row>
    <row r="86" spans="1:21" x14ac:dyDescent="0.3">
      <c r="A86" s="49">
        <v>2025</v>
      </c>
      <c r="B86" s="49">
        <v>7</v>
      </c>
      <c r="C86" s="49">
        <v>10</v>
      </c>
      <c r="D86" s="49">
        <v>48</v>
      </c>
      <c r="E86" s="49" t="s">
        <v>343</v>
      </c>
      <c r="F86" s="49" t="s">
        <v>78</v>
      </c>
      <c r="G86" s="49" t="s">
        <v>79</v>
      </c>
      <c r="H86" s="49" t="s">
        <v>344</v>
      </c>
      <c r="I86" s="49" t="s">
        <v>343</v>
      </c>
      <c r="J86" s="49" t="s">
        <v>345</v>
      </c>
      <c r="K86" s="49">
        <v>5</v>
      </c>
      <c r="L86" s="49">
        <v>2.3645499999999999</v>
      </c>
      <c r="M86" s="49">
        <v>2.3959000000000001</v>
      </c>
      <c r="N86" s="49">
        <v>2.3601399999999999</v>
      </c>
      <c r="O86" s="49">
        <v>2.3920699999999999</v>
      </c>
      <c r="P86" s="49">
        <v>2.4406699999999999</v>
      </c>
      <c r="Q86" s="49">
        <v>2.3645499999999999</v>
      </c>
      <c r="R86" s="49">
        <v>4.4769999999999997E-2</v>
      </c>
      <c r="S86" s="49">
        <v>4.4099999999999999E-3</v>
      </c>
      <c r="T86" s="49">
        <v>2.4590000000000001E-2</v>
      </c>
      <c r="U86" s="49">
        <v>1.0279999999999999E-2</v>
      </c>
    </row>
    <row r="87" spans="1:21" x14ac:dyDescent="0.3">
      <c r="A87" s="49">
        <v>2025</v>
      </c>
      <c r="B87" s="49">
        <v>7</v>
      </c>
      <c r="C87" s="49">
        <v>10</v>
      </c>
      <c r="D87" s="49">
        <v>29</v>
      </c>
      <c r="E87" s="49" t="s">
        <v>429</v>
      </c>
      <c r="F87" s="49" t="s">
        <v>76</v>
      </c>
      <c r="G87" s="49" t="s">
        <v>77</v>
      </c>
      <c r="H87" s="49" t="s">
        <v>430</v>
      </c>
      <c r="I87" s="49" t="s">
        <v>431</v>
      </c>
      <c r="J87" s="49" t="s">
        <v>432</v>
      </c>
      <c r="K87" s="49">
        <v>0</v>
      </c>
      <c r="L87" s="49">
        <v>14291</v>
      </c>
      <c r="M87" s="49">
        <v>14291</v>
      </c>
      <c r="N87" s="49">
        <v>14104</v>
      </c>
      <c r="O87" s="49">
        <v>14120</v>
      </c>
      <c r="P87" s="49">
        <v>14433</v>
      </c>
      <c r="Q87" s="49">
        <v>14264</v>
      </c>
      <c r="R87" s="49">
        <v>142</v>
      </c>
      <c r="S87" s="49">
        <v>160</v>
      </c>
      <c r="T87" s="49">
        <v>151</v>
      </c>
      <c r="U87" s="49">
        <v>1.069E-2</v>
      </c>
    </row>
    <row r="88" spans="1:21" x14ac:dyDescent="0.3">
      <c r="A88" s="49">
        <v>2025</v>
      </c>
      <c r="B88" s="49">
        <v>7</v>
      </c>
      <c r="C88" s="49">
        <v>10</v>
      </c>
      <c r="D88" s="49">
        <v>17</v>
      </c>
      <c r="E88" s="49" t="s">
        <v>313</v>
      </c>
      <c r="F88" s="49" t="s">
        <v>72</v>
      </c>
      <c r="G88" s="49" t="s">
        <v>73</v>
      </c>
      <c r="H88" s="49" t="s">
        <v>314</v>
      </c>
      <c r="I88" s="49" t="s">
        <v>315</v>
      </c>
      <c r="J88" s="49" t="s">
        <v>315</v>
      </c>
      <c r="K88" s="49">
        <v>2</v>
      </c>
      <c r="L88" s="49">
        <v>1388.7</v>
      </c>
      <c r="M88" s="49">
        <v>1439.1</v>
      </c>
      <c r="N88" s="49">
        <v>1381.4</v>
      </c>
      <c r="O88" s="49">
        <v>1414.5</v>
      </c>
      <c r="P88" s="49">
        <v>1417.67</v>
      </c>
      <c r="Q88" s="49">
        <v>1371.16</v>
      </c>
      <c r="R88" s="49">
        <v>21.43</v>
      </c>
      <c r="S88" s="49">
        <v>10.24</v>
      </c>
      <c r="T88" s="49">
        <v>15.835000000000001</v>
      </c>
      <c r="U88" s="49">
        <v>1.119E-2</v>
      </c>
    </row>
    <row r="89" spans="1:21" x14ac:dyDescent="0.3">
      <c r="A89" s="49">
        <v>2025</v>
      </c>
      <c r="B89" s="49">
        <v>7</v>
      </c>
      <c r="C89" s="49">
        <v>10</v>
      </c>
      <c r="D89" s="49">
        <v>120</v>
      </c>
      <c r="E89" s="49" t="s">
        <v>203</v>
      </c>
      <c r="F89" s="49" t="s">
        <v>90</v>
      </c>
      <c r="G89" s="49" t="s">
        <v>91</v>
      </c>
      <c r="H89" s="49" t="s">
        <v>204</v>
      </c>
      <c r="I89" s="49" t="s">
        <v>203</v>
      </c>
      <c r="J89" s="49" t="s">
        <v>205</v>
      </c>
      <c r="K89" s="49">
        <v>3</v>
      </c>
      <c r="L89" s="49">
        <v>8.17</v>
      </c>
      <c r="M89" s="49">
        <v>8.2530000000000001</v>
      </c>
      <c r="N89" s="49">
        <v>8.16</v>
      </c>
      <c r="O89" s="49">
        <v>8.2110000000000003</v>
      </c>
      <c r="P89" s="49">
        <v>8.2219999999999995</v>
      </c>
      <c r="Q89" s="49">
        <v>8</v>
      </c>
      <c r="R89" s="49">
        <v>3.1E-2</v>
      </c>
      <c r="S89" s="49">
        <v>0.16</v>
      </c>
      <c r="T89" s="49">
        <v>9.5500000000000002E-2</v>
      </c>
      <c r="U89" s="49">
        <v>1.163E-2</v>
      </c>
    </row>
    <row r="90" spans="1:21" x14ac:dyDescent="0.3">
      <c r="A90" s="49">
        <v>2025</v>
      </c>
      <c r="B90" s="49">
        <v>7</v>
      </c>
      <c r="C90" s="49">
        <v>10</v>
      </c>
      <c r="D90" s="49">
        <v>60</v>
      </c>
      <c r="E90" s="49" t="s">
        <v>296</v>
      </c>
      <c r="F90" s="49" t="s">
        <v>80</v>
      </c>
      <c r="G90" s="49" t="s">
        <v>81</v>
      </c>
      <c r="H90" s="49" t="s">
        <v>297</v>
      </c>
      <c r="I90" s="49" t="s">
        <v>296</v>
      </c>
      <c r="J90" s="49" t="s">
        <v>298</v>
      </c>
      <c r="K90" s="49">
        <v>5</v>
      </c>
      <c r="L90" s="49">
        <v>1.6033900000000001</v>
      </c>
      <c r="M90" s="49">
        <v>1.60703</v>
      </c>
      <c r="N90" s="49">
        <v>1.59694</v>
      </c>
      <c r="O90" s="49">
        <v>1.5972200000000001</v>
      </c>
      <c r="P90" s="49">
        <v>1.6236299999999999</v>
      </c>
      <c r="Q90" s="49">
        <v>1.5747</v>
      </c>
      <c r="R90" s="49">
        <v>1.66E-2</v>
      </c>
      <c r="S90" s="49">
        <v>2.2239999999999999E-2</v>
      </c>
      <c r="T90" s="49">
        <v>1.942E-2</v>
      </c>
      <c r="U90" s="49">
        <v>1.2160000000000001E-2</v>
      </c>
    </row>
    <row r="91" spans="1:21" x14ac:dyDescent="0.3">
      <c r="A91" s="49">
        <v>2025</v>
      </c>
      <c r="B91" s="49">
        <v>7</v>
      </c>
      <c r="C91" s="49">
        <v>10</v>
      </c>
      <c r="D91" s="49">
        <v>65</v>
      </c>
      <c r="E91" s="49" t="s">
        <v>340</v>
      </c>
      <c r="F91" s="49" t="s">
        <v>82</v>
      </c>
      <c r="G91" s="49" t="s">
        <v>83</v>
      </c>
      <c r="H91" s="49" t="s">
        <v>341</v>
      </c>
      <c r="I91" s="49" t="s">
        <v>340</v>
      </c>
      <c r="J91" s="49" t="s">
        <v>342</v>
      </c>
      <c r="K91" s="49">
        <v>4</v>
      </c>
      <c r="L91" s="49">
        <v>9.1958000000000002</v>
      </c>
      <c r="M91" s="49">
        <v>9.2225999999999999</v>
      </c>
      <c r="N91" s="49">
        <v>9.1544000000000008</v>
      </c>
      <c r="O91" s="49">
        <v>9.1831999999999994</v>
      </c>
      <c r="P91" s="49">
        <v>9.2035999999999998</v>
      </c>
      <c r="Q91" s="49">
        <v>8.9499999999999993</v>
      </c>
      <c r="R91" s="49">
        <v>1.9E-2</v>
      </c>
      <c r="S91" s="49">
        <v>0.2044</v>
      </c>
      <c r="T91" s="49">
        <v>0.11169999999999999</v>
      </c>
      <c r="U91" s="49">
        <v>1.2160000000000001E-2</v>
      </c>
    </row>
    <row r="92" spans="1:21" x14ac:dyDescent="0.3">
      <c r="A92" s="49">
        <v>2025</v>
      </c>
      <c r="B92" s="49">
        <v>7</v>
      </c>
      <c r="C92" s="49">
        <v>10</v>
      </c>
      <c r="D92" s="49">
        <v>28</v>
      </c>
      <c r="E92" s="49" t="s">
        <v>305</v>
      </c>
      <c r="F92" s="49" t="s">
        <v>76</v>
      </c>
      <c r="G92" s="49" t="s">
        <v>77</v>
      </c>
      <c r="H92" s="49" t="s">
        <v>306</v>
      </c>
      <c r="I92" s="49" t="s">
        <v>307</v>
      </c>
      <c r="J92" s="49" t="s">
        <v>308</v>
      </c>
      <c r="K92" s="49">
        <v>0</v>
      </c>
      <c r="L92" s="49">
        <v>13817</v>
      </c>
      <c r="M92" s="49">
        <v>13973</v>
      </c>
      <c r="N92" s="49">
        <v>13799</v>
      </c>
      <c r="O92" s="49">
        <v>13905</v>
      </c>
      <c r="P92" s="49">
        <v>14302</v>
      </c>
      <c r="Q92" s="49">
        <v>13817</v>
      </c>
      <c r="R92" s="49">
        <v>329</v>
      </c>
      <c r="S92" s="49">
        <v>18</v>
      </c>
      <c r="T92" s="49">
        <v>173.5</v>
      </c>
      <c r="U92" s="49">
        <v>1.248E-2</v>
      </c>
    </row>
    <row r="93" spans="1:21" x14ac:dyDescent="0.3">
      <c r="A93" s="49">
        <v>2025</v>
      </c>
      <c r="B93" s="49">
        <v>7</v>
      </c>
      <c r="C93" s="49">
        <v>10</v>
      </c>
      <c r="D93" s="49">
        <v>24</v>
      </c>
      <c r="E93" s="49" t="s">
        <v>440</v>
      </c>
      <c r="F93" s="49" t="s">
        <v>74</v>
      </c>
      <c r="G93" s="49" t="s">
        <v>75</v>
      </c>
      <c r="H93" s="49" t="s">
        <v>441</v>
      </c>
      <c r="I93" s="49" t="s">
        <v>442</v>
      </c>
      <c r="J93" s="49" t="s">
        <v>442</v>
      </c>
      <c r="K93" s="49">
        <v>2</v>
      </c>
      <c r="L93" s="49">
        <v>16.420000000000002</v>
      </c>
      <c r="M93" s="49">
        <v>16.54</v>
      </c>
      <c r="N93" s="49">
        <v>16.21</v>
      </c>
      <c r="O93" s="49">
        <v>16.25</v>
      </c>
      <c r="P93" s="49">
        <v>16.64</v>
      </c>
      <c r="Q93" s="49">
        <v>16.53</v>
      </c>
      <c r="R93" s="49">
        <v>0.1</v>
      </c>
      <c r="S93" s="49">
        <v>0.32</v>
      </c>
      <c r="T93" s="49">
        <v>0.21</v>
      </c>
      <c r="U93" s="49">
        <v>1.2919999999999999E-2</v>
      </c>
    </row>
    <row r="94" spans="1:21" x14ac:dyDescent="0.3">
      <c r="A94" s="49">
        <v>2025</v>
      </c>
      <c r="B94" s="49">
        <v>7</v>
      </c>
      <c r="C94" s="49">
        <v>10</v>
      </c>
      <c r="D94" s="49">
        <v>19</v>
      </c>
      <c r="E94" s="49" t="s">
        <v>365</v>
      </c>
      <c r="F94" s="49" t="s">
        <v>74</v>
      </c>
      <c r="G94" s="49" t="s">
        <v>75</v>
      </c>
      <c r="H94" s="49" t="s">
        <v>366</v>
      </c>
      <c r="I94" s="49" t="s">
        <v>367</v>
      </c>
      <c r="J94" s="49" t="s">
        <v>368</v>
      </c>
      <c r="K94" s="49">
        <v>2</v>
      </c>
      <c r="L94" s="49">
        <v>68.27</v>
      </c>
      <c r="M94" s="49">
        <v>68.59</v>
      </c>
      <c r="N94" s="49">
        <v>66.430000000000007</v>
      </c>
      <c r="O94" s="49">
        <v>66.84</v>
      </c>
      <c r="P94" s="49">
        <v>69.489999999999995</v>
      </c>
      <c r="Q94" s="49">
        <v>67.33</v>
      </c>
      <c r="R94" s="49">
        <v>0.9</v>
      </c>
      <c r="S94" s="49">
        <v>0.9</v>
      </c>
      <c r="T94" s="49">
        <v>0.9</v>
      </c>
      <c r="U94" s="49">
        <v>1.346E-2</v>
      </c>
    </row>
    <row r="95" spans="1:21" x14ac:dyDescent="0.3">
      <c r="A95" s="49">
        <v>2025</v>
      </c>
      <c r="B95" s="49">
        <v>7</v>
      </c>
      <c r="C95" s="49">
        <v>10</v>
      </c>
      <c r="D95" s="49">
        <v>105</v>
      </c>
      <c r="E95" s="49" t="s">
        <v>242</v>
      </c>
      <c r="F95" s="49" t="s">
        <v>85</v>
      </c>
      <c r="G95" s="49" t="s">
        <v>86</v>
      </c>
      <c r="H95" s="49" t="s">
        <v>243</v>
      </c>
      <c r="I95" s="49" t="s">
        <v>242</v>
      </c>
      <c r="J95" s="49" t="s">
        <v>244</v>
      </c>
      <c r="K95" s="49">
        <v>5</v>
      </c>
      <c r="L95" s="49">
        <v>6.3649899999999997</v>
      </c>
      <c r="M95" s="49">
        <v>6.3970399999999996</v>
      </c>
      <c r="N95" s="49">
        <v>6.34978</v>
      </c>
      <c r="O95" s="49">
        <v>6.3758499999999998</v>
      </c>
      <c r="P95" s="49">
        <v>6.5550300000000004</v>
      </c>
      <c r="Q95" s="49">
        <v>6.3649899999999997</v>
      </c>
      <c r="R95" s="49">
        <v>0.15798999999999999</v>
      </c>
      <c r="S95" s="49">
        <v>1.521E-2</v>
      </c>
      <c r="T95" s="49">
        <v>8.6599999999999996E-2</v>
      </c>
      <c r="U95" s="49">
        <v>1.358E-2</v>
      </c>
    </row>
    <row r="96" spans="1:21" x14ac:dyDescent="0.3">
      <c r="A96" s="49">
        <v>2025</v>
      </c>
      <c r="B96" s="49">
        <v>7</v>
      </c>
      <c r="C96" s="49">
        <v>10</v>
      </c>
      <c r="D96" s="49">
        <v>15</v>
      </c>
      <c r="E96" s="49" t="s">
        <v>349</v>
      </c>
      <c r="F96" s="49" t="s">
        <v>72</v>
      </c>
      <c r="G96" s="49" t="s">
        <v>73</v>
      </c>
      <c r="H96" s="49" t="s">
        <v>350</v>
      </c>
      <c r="I96" s="49" t="s">
        <v>351</v>
      </c>
      <c r="J96" s="49" t="s">
        <v>351</v>
      </c>
      <c r="K96" s="49">
        <v>2</v>
      </c>
      <c r="L96" s="49">
        <v>553.95000000000005</v>
      </c>
      <c r="M96" s="49">
        <v>567.9</v>
      </c>
      <c r="N96" s="49">
        <v>552.4</v>
      </c>
      <c r="O96" s="49">
        <v>562.54999999999995</v>
      </c>
      <c r="P96" s="49">
        <v>553.95000000000005</v>
      </c>
      <c r="Q96" s="49">
        <v>553.95000000000005</v>
      </c>
      <c r="R96" s="49">
        <v>13.95</v>
      </c>
      <c r="S96" s="49">
        <v>1.55</v>
      </c>
      <c r="T96" s="49">
        <v>7.75</v>
      </c>
      <c r="U96" s="49">
        <v>1.3780000000000001E-2</v>
      </c>
    </row>
    <row r="97" spans="1:21" x14ac:dyDescent="0.3">
      <c r="A97" s="49">
        <v>2025</v>
      </c>
      <c r="B97" s="49">
        <v>7</v>
      </c>
      <c r="C97" s="49">
        <v>10</v>
      </c>
      <c r="D97" s="49">
        <v>117</v>
      </c>
      <c r="E97" s="49" t="s">
        <v>251</v>
      </c>
      <c r="F97" s="49" t="s">
        <v>90</v>
      </c>
      <c r="G97" s="49" t="s">
        <v>91</v>
      </c>
      <c r="H97" s="49" t="s">
        <v>252</v>
      </c>
      <c r="I97" s="49" t="s">
        <v>251</v>
      </c>
      <c r="J97" s="49" t="s">
        <v>253</v>
      </c>
      <c r="K97" s="49">
        <v>3</v>
      </c>
      <c r="L97" s="49">
        <v>32.603999999999999</v>
      </c>
      <c r="M97" s="49">
        <v>32.695</v>
      </c>
      <c r="N97" s="49">
        <v>32.524000000000001</v>
      </c>
      <c r="O97" s="49">
        <v>32.524000000000001</v>
      </c>
      <c r="P97" s="49">
        <v>33.552</v>
      </c>
      <c r="Q97" s="49">
        <v>32.603999999999999</v>
      </c>
      <c r="R97" s="49">
        <v>0.85699999999999998</v>
      </c>
      <c r="S97" s="49">
        <v>0.08</v>
      </c>
      <c r="T97" s="49">
        <v>0.46850000000000003</v>
      </c>
      <c r="U97" s="49">
        <v>1.44E-2</v>
      </c>
    </row>
    <row r="98" spans="1:21" x14ac:dyDescent="0.3">
      <c r="A98" s="49">
        <v>2025</v>
      </c>
      <c r="B98" s="49">
        <v>7</v>
      </c>
      <c r="C98" s="49">
        <v>10</v>
      </c>
      <c r="D98" s="49">
        <v>22</v>
      </c>
      <c r="E98" s="49" t="s">
        <v>437</v>
      </c>
      <c r="F98" s="49" t="s">
        <v>74</v>
      </c>
      <c r="G98" s="49" t="s">
        <v>75</v>
      </c>
      <c r="H98" s="49" t="s">
        <v>438</v>
      </c>
      <c r="I98" s="49" t="s">
        <v>439</v>
      </c>
      <c r="J98" s="49" t="s">
        <v>439</v>
      </c>
      <c r="K98" s="49">
        <v>2</v>
      </c>
      <c r="L98" s="49">
        <v>67.42</v>
      </c>
      <c r="M98" s="49">
        <v>67.900000000000006</v>
      </c>
      <c r="N98" s="49">
        <v>67.42</v>
      </c>
      <c r="O98" s="49">
        <v>67.64</v>
      </c>
      <c r="P98" s="49">
        <v>68.790000000000006</v>
      </c>
      <c r="Q98" s="49">
        <v>66.25</v>
      </c>
      <c r="R98" s="49">
        <v>0.89</v>
      </c>
      <c r="S98" s="49">
        <v>1.17</v>
      </c>
      <c r="T98" s="49">
        <v>1.03</v>
      </c>
      <c r="U98" s="49">
        <v>1.523E-2</v>
      </c>
    </row>
    <row r="99" spans="1:21" x14ac:dyDescent="0.3">
      <c r="A99" s="49">
        <v>2025</v>
      </c>
      <c r="B99" s="49">
        <v>7</v>
      </c>
      <c r="C99" s="49">
        <v>10</v>
      </c>
      <c r="D99" s="49">
        <v>61</v>
      </c>
      <c r="E99" s="49" t="s">
        <v>100</v>
      </c>
      <c r="F99" s="49" t="s">
        <v>80</v>
      </c>
      <c r="G99" s="49" t="s">
        <v>81</v>
      </c>
      <c r="H99" s="49" t="s">
        <v>101</v>
      </c>
      <c r="I99" s="49" t="s">
        <v>100</v>
      </c>
      <c r="J99" s="49" t="s">
        <v>102</v>
      </c>
      <c r="K99" s="49">
        <v>4</v>
      </c>
      <c r="L99" s="49">
        <v>8.4116</v>
      </c>
      <c r="M99" s="49">
        <v>8.4351000000000003</v>
      </c>
      <c r="N99" s="49">
        <v>8.3756000000000004</v>
      </c>
      <c r="O99" s="49">
        <v>8.3956</v>
      </c>
      <c r="P99" s="49">
        <v>8.6827000000000005</v>
      </c>
      <c r="Q99" s="49">
        <v>8.4116</v>
      </c>
      <c r="R99" s="49">
        <v>0.24759999999999999</v>
      </c>
      <c r="S99" s="49">
        <v>3.6040000000000003E-2</v>
      </c>
      <c r="T99" s="49">
        <v>0.14182</v>
      </c>
      <c r="U99" s="49">
        <v>1.6889999999999999E-2</v>
      </c>
    </row>
    <row r="100" spans="1:21" x14ac:dyDescent="0.3">
      <c r="A100" s="49">
        <v>2025</v>
      </c>
      <c r="B100" s="49">
        <v>7</v>
      </c>
      <c r="C100" s="49">
        <v>10</v>
      </c>
      <c r="D100" s="49">
        <v>97</v>
      </c>
      <c r="E100" s="49" t="s">
        <v>176</v>
      </c>
      <c r="F100" s="49" t="s">
        <v>21</v>
      </c>
      <c r="G100" s="49" t="s">
        <v>22</v>
      </c>
      <c r="H100" s="49" t="s">
        <v>177</v>
      </c>
      <c r="I100" s="49" t="s">
        <v>176</v>
      </c>
      <c r="J100" s="49" t="s">
        <v>178</v>
      </c>
      <c r="K100" s="49">
        <v>5</v>
      </c>
      <c r="L100" s="49">
        <v>0.47514000000000001</v>
      </c>
      <c r="M100" s="49">
        <v>0.48070000000000002</v>
      </c>
      <c r="N100" s="49">
        <v>0.47376000000000001</v>
      </c>
      <c r="O100" s="49">
        <v>0.48060000000000003</v>
      </c>
      <c r="P100" s="49">
        <v>0.48105999999999999</v>
      </c>
      <c r="Q100" s="49">
        <v>0.45773000000000003</v>
      </c>
      <c r="R100" s="49">
        <v>3.6000000000000002E-4</v>
      </c>
      <c r="S100" s="49">
        <v>1.6029999999999999E-2</v>
      </c>
      <c r="T100" s="49">
        <v>8.1899999999999994E-3</v>
      </c>
      <c r="U100" s="49">
        <v>1.7049999999999999E-2</v>
      </c>
    </row>
    <row r="101" spans="1:21" x14ac:dyDescent="0.3">
      <c r="A101" s="49">
        <v>2025</v>
      </c>
      <c r="B101" s="49">
        <v>7</v>
      </c>
      <c r="C101" s="49">
        <v>10</v>
      </c>
      <c r="D101" s="49">
        <v>77</v>
      </c>
      <c r="E101" s="49" t="s">
        <v>230</v>
      </c>
      <c r="F101" s="49" t="s">
        <v>103</v>
      </c>
      <c r="G101" s="49" t="s">
        <v>104</v>
      </c>
      <c r="H101" s="49" t="s">
        <v>231</v>
      </c>
      <c r="I101" s="49" t="s">
        <v>230</v>
      </c>
      <c r="J101" s="49" t="s">
        <v>232</v>
      </c>
      <c r="K101" s="49">
        <v>5</v>
      </c>
      <c r="L101" s="49">
        <v>1.1712100000000001</v>
      </c>
      <c r="M101" s="49">
        <v>1.17489</v>
      </c>
      <c r="N101" s="49">
        <v>1.16618</v>
      </c>
      <c r="O101" s="49">
        <v>1.1699200000000001</v>
      </c>
      <c r="P101" s="49">
        <v>1.2100200000000001</v>
      </c>
      <c r="Q101" s="49">
        <v>1.1712100000000001</v>
      </c>
      <c r="R101" s="49">
        <v>3.5130000000000002E-2</v>
      </c>
      <c r="S101" s="49">
        <v>5.0299999999999997E-3</v>
      </c>
      <c r="T101" s="49">
        <v>2.0080000000000001E-2</v>
      </c>
      <c r="U101" s="49">
        <v>1.7160000000000002E-2</v>
      </c>
    </row>
    <row r="102" spans="1:21" x14ac:dyDescent="0.3">
      <c r="A102" s="49">
        <v>2025</v>
      </c>
      <c r="B102" s="49">
        <v>7</v>
      </c>
      <c r="C102" s="49">
        <v>10</v>
      </c>
      <c r="D102" s="49">
        <v>18</v>
      </c>
      <c r="E102" s="49" t="s">
        <v>372</v>
      </c>
      <c r="F102" s="49" t="s">
        <v>74</v>
      </c>
      <c r="G102" s="49" t="s">
        <v>75</v>
      </c>
      <c r="H102" s="49" t="s">
        <v>373</v>
      </c>
      <c r="I102" s="49" t="s">
        <v>374</v>
      </c>
      <c r="J102" s="49" t="s">
        <v>375</v>
      </c>
      <c r="K102" s="49">
        <v>0</v>
      </c>
      <c r="L102" s="49">
        <v>7009</v>
      </c>
      <c r="M102" s="49">
        <v>7045</v>
      </c>
      <c r="N102" s="49">
        <v>6852</v>
      </c>
      <c r="O102" s="49">
        <v>6879</v>
      </c>
      <c r="P102" s="49">
        <v>7127</v>
      </c>
      <c r="Q102" s="49">
        <v>7009</v>
      </c>
      <c r="R102" s="49">
        <v>82</v>
      </c>
      <c r="S102" s="49">
        <v>157</v>
      </c>
      <c r="T102" s="49">
        <v>119.5</v>
      </c>
      <c r="U102" s="49">
        <v>1.737E-2</v>
      </c>
    </row>
    <row r="103" spans="1:21" x14ac:dyDescent="0.3">
      <c r="A103" s="49">
        <v>2025</v>
      </c>
      <c r="B103" s="49">
        <v>7</v>
      </c>
      <c r="C103" s="49">
        <v>10</v>
      </c>
      <c r="D103" s="49">
        <v>43</v>
      </c>
      <c r="E103" s="49" t="s">
        <v>185</v>
      </c>
      <c r="F103" s="49" t="s">
        <v>78</v>
      </c>
      <c r="G103" s="49" t="s">
        <v>79</v>
      </c>
      <c r="H103" s="49" t="s">
        <v>186</v>
      </c>
      <c r="I103" s="49" t="s">
        <v>185</v>
      </c>
      <c r="J103" s="49" t="s">
        <v>187</v>
      </c>
      <c r="K103" s="49">
        <v>5</v>
      </c>
      <c r="L103" s="49">
        <v>0.51744999999999997</v>
      </c>
      <c r="M103" s="49">
        <v>0.52502000000000004</v>
      </c>
      <c r="N103" s="49">
        <v>0.51705999999999996</v>
      </c>
      <c r="O103" s="49">
        <v>0.52468999999999999</v>
      </c>
      <c r="P103" s="49">
        <v>0.54310000000000003</v>
      </c>
      <c r="Q103" s="49">
        <v>0.51744999999999997</v>
      </c>
      <c r="R103" s="49">
        <v>1.8079999999999999E-2</v>
      </c>
      <c r="S103" s="49">
        <v>3.8999999999999999E-4</v>
      </c>
      <c r="T103" s="49">
        <v>9.2399999999999999E-3</v>
      </c>
      <c r="U103" s="49">
        <v>1.7600000000000001E-2</v>
      </c>
    </row>
    <row r="104" spans="1:21" x14ac:dyDescent="0.3">
      <c r="A104" s="49">
        <v>2025</v>
      </c>
      <c r="B104" s="49">
        <v>7</v>
      </c>
      <c r="C104" s="49">
        <v>10</v>
      </c>
      <c r="D104" s="49">
        <v>115</v>
      </c>
      <c r="E104" s="49" t="s">
        <v>248</v>
      </c>
      <c r="F104" s="49" t="s">
        <v>90</v>
      </c>
      <c r="G104" s="49" t="s">
        <v>91</v>
      </c>
      <c r="H104" s="49" t="s">
        <v>249</v>
      </c>
      <c r="I104" s="49" t="s">
        <v>248</v>
      </c>
      <c r="J104" s="49" t="s">
        <v>250</v>
      </c>
      <c r="K104" s="49">
        <v>5</v>
      </c>
      <c r="L104" s="49">
        <v>9.5011200000000002</v>
      </c>
      <c r="M104" s="49">
        <v>9.5662199999999995</v>
      </c>
      <c r="N104" s="49">
        <v>9.4828499999999991</v>
      </c>
      <c r="O104" s="49">
        <v>9.4942499999999992</v>
      </c>
      <c r="P104" s="49">
        <v>9.5578800000000008</v>
      </c>
      <c r="Q104" s="49">
        <v>9.1534499999999994</v>
      </c>
      <c r="R104" s="49">
        <v>8.3400000000000002E-3</v>
      </c>
      <c r="S104" s="49">
        <v>0.32940000000000003</v>
      </c>
      <c r="T104" s="49">
        <v>0.16886999999999999</v>
      </c>
      <c r="U104" s="49">
        <v>1.779E-2</v>
      </c>
    </row>
    <row r="105" spans="1:21" x14ac:dyDescent="0.3">
      <c r="A105" s="49">
        <v>2025</v>
      </c>
      <c r="B105" s="49">
        <v>7</v>
      </c>
      <c r="C105" s="49">
        <v>10</v>
      </c>
      <c r="D105" s="49">
        <v>70</v>
      </c>
      <c r="E105" s="49" t="s">
        <v>293</v>
      </c>
      <c r="F105" s="49" t="s">
        <v>82</v>
      </c>
      <c r="G105" s="49" t="s">
        <v>83</v>
      </c>
      <c r="H105" s="49" t="s">
        <v>294</v>
      </c>
      <c r="I105" s="49" t="s">
        <v>293</v>
      </c>
      <c r="J105" s="49" t="s">
        <v>295</v>
      </c>
      <c r="K105" s="49">
        <v>5</v>
      </c>
      <c r="L105" s="49">
        <v>1.9488099999999999</v>
      </c>
      <c r="M105" s="49">
        <v>1.95679</v>
      </c>
      <c r="N105" s="49">
        <v>1.9376500000000001</v>
      </c>
      <c r="O105" s="49">
        <v>1.93814</v>
      </c>
      <c r="P105" s="49">
        <v>1.9488099999999999</v>
      </c>
      <c r="Q105" s="49">
        <v>1.87381</v>
      </c>
      <c r="R105" s="49">
        <v>7.9799999999999992E-3</v>
      </c>
      <c r="S105" s="49">
        <v>6.3839999999999994E-2</v>
      </c>
      <c r="T105" s="49">
        <v>3.5909999999999997E-2</v>
      </c>
      <c r="U105" s="49">
        <v>1.8530000000000001E-2</v>
      </c>
    </row>
    <row r="106" spans="1:21" x14ac:dyDescent="0.3">
      <c r="A106" s="49">
        <v>2025</v>
      </c>
      <c r="B106" s="49">
        <v>7</v>
      </c>
      <c r="C106" s="49">
        <v>10</v>
      </c>
      <c r="D106" s="49">
        <v>53</v>
      </c>
      <c r="E106" s="49" t="s">
        <v>170</v>
      </c>
      <c r="F106" s="49" t="s">
        <v>80</v>
      </c>
      <c r="G106" s="49" t="s">
        <v>81</v>
      </c>
      <c r="H106" s="49" t="s">
        <v>171</v>
      </c>
      <c r="I106" s="49" t="s">
        <v>170</v>
      </c>
      <c r="J106" s="49" t="s">
        <v>172</v>
      </c>
      <c r="K106" s="49">
        <v>5</v>
      </c>
      <c r="L106" s="49">
        <v>2.6434199999999999</v>
      </c>
      <c r="M106" s="49">
        <v>2.66181</v>
      </c>
      <c r="N106" s="49">
        <v>2.6385700000000001</v>
      </c>
      <c r="O106" s="49">
        <v>2.6599400000000002</v>
      </c>
      <c r="P106" s="49">
        <v>2.6434199999999999</v>
      </c>
      <c r="Q106" s="49">
        <v>2.5579800000000001</v>
      </c>
      <c r="R106" s="49">
        <v>1.839E-2</v>
      </c>
      <c r="S106" s="49">
        <v>8.0589999999999995E-2</v>
      </c>
      <c r="T106" s="49">
        <v>4.9489999999999999E-2</v>
      </c>
      <c r="U106" s="49">
        <v>1.8610000000000002E-2</v>
      </c>
    </row>
    <row r="107" spans="1:21" x14ac:dyDescent="0.3">
      <c r="A107" s="49">
        <v>2025</v>
      </c>
      <c r="B107" s="49">
        <v>7</v>
      </c>
      <c r="C107" s="49">
        <v>10</v>
      </c>
      <c r="D107" s="49">
        <v>104</v>
      </c>
      <c r="E107" s="49" t="s">
        <v>209</v>
      </c>
      <c r="F107" s="49" t="s">
        <v>85</v>
      </c>
      <c r="G107" s="49" t="s">
        <v>86</v>
      </c>
      <c r="H107" s="49" t="s">
        <v>210</v>
      </c>
      <c r="I107" s="49" t="s">
        <v>209</v>
      </c>
      <c r="J107" s="49" t="s">
        <v>211</v>
      </c>
      <c r="K107" s="49">
        <v>3</v>
      </c>
      <c r="L107" s="49">
        <v>21.01</v>
      </c>
      <c r="M107" s="49">
        <v>21.128</v>
      </c>
      <c r="N107" s="49">
        <v>20.925000000000001</v>
      </c>
      <c r="O107" s="49">
        <v>21.04</v>
      </c>
      <c r="P107" s="49">
        <v>21.01</v>
      </c>
      <c r="Q107" s="49">
        <v>20.256</v>
      </c>
      <c r="R107" s="49">
        <v>0.11799999999999999</v>
      </c>
      <c r="S107" s="49">
        <v>0.66900000000000004</v>
      </c>
      <c r="T107" s="49">
        <v>0.39350000000000002</v>
      </c>
      <c r="U107" s="49">
        <v>1.8700000000000001E-2</v>
      </c>
    </row>
    <row r="108" spans="1:21" x14ac:dyDescent="0.3">
      <c r="A108" s="49">
        <v>2025</v>
      </c>
      <c r="B108" s="49">
        <v>7</v>
      </c>
      <c r="C108" s="49">
        <v>10</v>
      </c>
      <c r="D108" s="49">
        <v>49</v>
      </c>
      <c r="E108" s="49" t="s">
        <v>94</v>
      </c>
      <c r="F108" s="49" t="s">
        <v>78</v>
      </c>
      <c r="G108" s="49" t="s">
        <v>79</v>
      </c>
      <c r="H108" s="49" t="s">
        <v>95</v>
      </c>
      <c r="I108" s="49" t="s">
        <v>94</v>
      </c>
      <c r="J108" s="49" t="s">
        <v>96</v>
      </c>
      <c r="K108" s="49">
        <v>5</v>
      </c>
      <c r="L108" s="49">
        <v>0.83630000000000004</v>
      </c>
      <c r="M108" s="49">
        <v>0.84319999999999995</v>
      </c>
      <c r="N108" s="49">
        <v>0.83479999999999999</v>
      </c>
      <c r="O108" s="49">
        <v>0.84219999999999995</v>
      </c>
      <c r="P108" s="49">
        <v>0.83630000000000004</v>
      </c>
      <c r="Q108" s="49">
        <v>0.81018000000000001</v>
      </c>
      <c r="R108" s="49">
        <v>6.8999999999999999E-3</v>
      </c>
      <c r="S108" s="49">
        <v>2.462E-2</v>
      </c>
      <c r="T108" s="49">
        <v>1.576E-2</v>
      </c>
      <c r="U108" s="49">
        <v>1.8710000000000001E-2</v>
      </c>
    </row>
    <row r="109" spans="1:21" x14ac:dyDescent="0.3">
      <c r="A109" s="49">
        <v>2025</v>
      </c>
      <c r="B109" s="49">
        <v>7</v>
      </c>
      <c r="C109" s="49">
        <v>10</v>
      </c>
      <c r="D109" s="49">
        <v>6</v>
      </c>
      <c r="E109" s="49" t="s">
        <v>179</v>
      </c>
      <c r="F109" s="49" t="s">
        <v>82</v>
      </c>
      <c r="G109" s="49" t="s">
        <v>83</v>
      </c>
      <c r="H109" s="49" t="s">
        <v>180</v>
      </c>
      <c r="I109" s="49" t="s">
        <v>179</v>
      </c>
      <c r="J109" s="49" t="s">
        <v>181</v>
      </c>
      <c r="K109" s="49">
        <v>5</v>
      </c>
      <c r="L109" s="49">
        <v>1.8570899999999999</v>
      </c>
      <c r="M109" s="49">
        <v>1.8621300000000001</v>
      </c>
      <c r="N109" s="49">
        <v>1.85273</v>
      </c>
      <c r="O109" s="49">
        <v>1.85273</v>
      </c>
      <c r="P109" s="49">
        <v>1.9304699999999999</v>
      </c>
      <c r="Q109" s="49">
        <v>1.8570899999999999</v>
      </c>
      <c r="R109" s="49">
        <v>6.8339999999999998E-2</v>
      </c>
      <c r="S109" s="49">
        <v>4.3600000000000002E-3</v>
      </c>
      <c r="T109" s="49">
        <v>3.635E-2</v>
      </c>
      <c r="U109" s="49">
        <v>1.9619999999999999E-2</v>
      </c>
    </row>
    <row r="110" spans="1:21" x14ac:dyDescent="0.3">
      <c r="A110" s="49">
        <v>2025</v>
      </c>
      <c r="B110" s="49">
        <v>7</v>
      </c>
      <c r="C110" s="49">
        <v>10</v>
      </c>
      <c r="D110" s="49">
        <v>33</v>
      </c>
      <c r="E110" s="49" t="s">
        <v>412</v>
      </c>
      <c r="F110" s="49" t="s">
        <v>76</v>
      </c>
      <c r="G110" s="49" t="s">
        <v>77</v>
      </c>
      <c r="H110" s="49" t="s">
        <v>413</v>
      </c>
      <c r="I110" s="49" t="s">
        <v>414</v>
      </c>
      <c r="J110" s="49" t="s">
        <v>414</v>
      </c>
      <c r="K110" s="49">
        <v>0</v>
      </c>
      <c r="L110" s="49">
        <v>23845</v>
      </c>
      <c r="M110" s="49">
        <v>24080</v>
      </c>
      <c r="N110" s="49">
        <v>23800</v>
      </c>
      <c r="O110" s="49">
        <v>24025</v>
      </c>
      <c r="P110" s="49">
        <v>23845</v>
      </c>
      <c r="Q110" s="49">
        <v>22917</v>
      </c>
      <c r="R110" s="49">
        <v>235</v>
      </c>
      <c r="S110" s="49">
        <v>883</v>
      </c>
      <c r="T110" s="49">
        <v>559</v>
      </c>
      <c r="U110" s="49">
        <v>2.3269999999999999E-2</v>
      </c>
    </row>
    <row r="111" spans="1:21" x14ac:dyDescent="0.3">
      <c r="A111" s="49">
        <v>2025</v>
      </c>
      <c r="B111" s="49">
        <v>7</v>
      </c>
      <c r="C111" s="49">
        <v>10</v>
      </c>
      <c r="D111" s="49">
        <v>20</v>
      </c>
      <c r="E111" s="49" t="s">
        <v>355</v>
      </c>
      <c r="F111" s="49" t="s">
        <v>74</v>
      </c>
      <c r="G111" s="49" t="s">
        <v>75</v>
      </c>
      <c r="H111" s="49" t="s">
        <v>356</v>
      </c>
      <c r="I111" s="49" t="s">
        <v>357</v>
      </c>
      <c r="J111" s="49" t="s">
        <v>357</v>
      </c>
      <c r="K111" s="49">
        <v>3</v>
      </c>
      <c r="L111" s="49">
        <v>3.1970000000000001</v>
      </c>
      <c r="M111" s="49">
        <v>3.39</v>
      </c>
      <c r="N111" s="49">
        <v>3.1829999999999998</v>
      </c>
      <c r="O111" s="49">
        <v>3.355</v>
      </c>
      <c r="P111" s="49">
        <v>3.2789999999999999</v>
      </c>
      <c r="Q111" s="49">
        <v>3.1339999999999999</v>
      </c>
      <c r="R111" s="49">
        <v>0.111</v>
      </c>
      <c r="S111" s="49">
        <v>4.9000000000000002E-2</v>
      </c>
      <c r="T111" s="49">
        <v>0.08</v>
      </c>
      <c r="U111" s="49">
        <v>2.385E-2</v>
      </c>
    </row>
    <row r="112" spans="1:21" x14ac:dyDescent="0.3">
      <c r="A112" s="49">
        <v>2025</v>
      </c>
      <c r="B112" s="49">
        <v>7</v>
      </c>
      <c r="C112" s="49">
        <v>10</v>
      </c>
      <c r="D112" s="49">
        <v>37</v>
      </c>
      <c r="E112" s="49" t="s">
        <v>212</v>
      </c>
      <c r="F112" s="49" t="s">
        <v>76</v>
      </c>
      <c r="G112" s="49" t="s">
        <v>77</v>
      </c>
      <c r="H112" s="49" t="s">
        <v>213</v>
      </c>
      <c r="I112" s="49" t="s">
        <v>212</v>
      </c>
      <c r="J112" s="49" t="s">
        <v>214</v>
      </c>
      <c r="K112" s="49">
        <v>1</v>
      </c>
      <c r="L112" s="49">
        <v>414.1</v>
      </c>
      <c r="M112" s="49">
        <v>416.3</v>
      </c>
      <c r="N112" s="49">
        <v>411.6</v>
      </c>
      <c r="O112" s="49">
        <v>414.3</v>
      </c>
      <c r="P112" s="49">
        <v>429.2</v>
      </c>
      <c r="Q112" s="49">
        <v>402.4</v>
      </c>
      <c r="R112" s="49">
        <v>12.9</v>
      </c>
      <c r="S112" s="49">
        <v>9.1999999999999993</v>
      </c>
      <c r="T112" s="49">
        <v>11.05</v>
      </c>
      <c r="U112" s="49">
        <v>2.6669999999999999E-2</v>
      </c>
    </row>
    <row r="113" spans="1:21" x14ac:dyDescent="0.3">
      <c r="A113" s="49">
        <v>2025</v>
      </c>
      <c r="B113" s="49">
        <v>7</v>
      </c>
      <c r="C113" s="49">
        <v>10</v>
      </c>
      <c r="D113" s="49">
        <v>16</v>
      </c>
      <c r="E113" s="49" t="s">
        <v>352</v>
      </c>
      <c r="F113" s="49" t="s">
        <v>72</v>
      </c>
      <c r="G113" s="49" t="s">
        <v>73</v>
      </c>
      <c r="H113" s="49" t="s">
        <v>353</v>
      </c>
      <c r="I113" s="49" t="s">
        <v>354</v>
      </c>
      <c r="J113" s="49" t="s">
        <v>354</v>
      </c>
      <c r="K113" s="49">
        <v>2</v>
      </c>
      <c r="L113" s="49">
        <v>1142.5899999999999</v>
      </c>
      <c r="M113" s="49">
        <v>1214.5899999999999</v>
      </c>
      <c r="N113" s="49">
        <v>1133.0899999999999</v>
      </c>
      <c r="O113" s="49">
        <v>1201.0899999999999</v>
      </c>
      <c r="P113" s="49">
        <v>1167.81</v>
      </c>
      <c r="Q113" s="49">
        <v>1115.73</v>
      </c>
      <c r="R113" s="49">
        <v>46.78</v>
      </c>
      <c r="S113" s="49">
        <v>17.36</v>
      </c>
      <c r="T113" s="49">
        <v>32.07</v>
      </c>
      <c r="U113" s="49">
        <v>2.6700000000000002E-2</v>
      </c>
    </row>
    <row r="114" spans="1:21" x14ac:dyDescent="0.3">
      <c r="A114" s="49">
        <v>2025</v>
      </c>
      <c r="B114" s="49">
        <v>7</v>
      </c>
      <c r="C114" s="49">
        <v>10</v>
      </c>
      <c r="D114" s="49">
        <v>110</v>
      </c>
      <c r="E114" s="49" t="s">
        <v>119</v>
      </c>
      <c r="F114" s="49" t="s">
        <v>85</v>
      </c>
      <c r="G114" s="49" t="s">
        <v>86</v>
      </c>
      <c r="H114" s="49" t="s">
        <v>120</v>
      </c>
      <c r="I114" s="49" t="s">
        <v>119</v>
      </c>
      <c r="J114" s="49" t="s">
        <v>121</v>
      </c>
      <c r="K114" s="49">
        <v>5</v>
      </c>
      <c r="L114" s="49">
        <v>18.620989999999999</v>
      </c>
      <c r="M114" s="49">
        <v>18.703679999999999</v>
      </c>
      <c r="N114" s="49">
        <v>18.592490000000002</v>
      </c>
      <c r="O114" s="49">
        <v>18.599869999999999</v>
      </c>
      <c r="P114" s="49">
        <v>18.620989999999999</v>
      </c>
      <c r="Q114" s="49">
        <v>17.085850000000001</v>
      </c>
      <c r="R114" s="49">
        <v>8.269E-2</v>
      </c>
      <c r="S114" s="49">
        <v>1.50664</v>
      </c>
      <c r="T114" s="49">
        <v>0.79466999999999999</v>
      </c>
      <c r="U114" s="49">
        <v>4.2720000000000001E-2</v>
      </c>
    </row>
    <row r="115" spans="1:21" x14ac:dyDescent="0.3">
      <c r="A115" s="49">
        <v>2025</v>
      </c>
      <c r="B115" s="49">
        <v>7</v>
      </c>
      <c r="C115" s="49">
        <v>10</v>
      </c>
      <c r="D115" s="49">
        <v>84</v>
      </c>
      <c r="E115" s="49" t="s">
        <v>346</v>
      </c>
      <c r="F115" s="49" t="s">
        <v>105</v>
      </c>
      <c r="G115" s="49" t="s">
        <v>106</v>
      </c>
      <c r="H115" s="49" t="s">
        <v>347</v>
      </c>
      <c r="I115" s="49" t="s">
        <v>346</v>
      </c>
      <c r="J115" s="49" t="s">
        <v>348</v>
      </c>
      <c r="K115" s="49">
        <v>4</v>
      </c>
      <c r="L115" s="49">
        <v>25.2759</v>
      </c>
      <c r="M115" s="49">
        <v>25.4055</v>
      </c>
      <c r="N115" s="49">
        <v>25.216699999999999</v>
      </c>
      <c r="O115" s="49">
        <v>25.216699999999999</v>
      </c>
      <c r="P115" s="49">
        <v>25.2759</v>
      </c>
      <c r="Q115" s="49">
        <v>23.056999999999999</v>
      </c>
      <c r="R115" s="49">
        <v>0.12959999999999999</v>
      </c>
      <c r="S115" s="49">
        <v>2.1597</v>
      </c>
      <c r="T115" s="49">
        <v>1.1446499999999999</v>
      </c>
      <c r="U115" s="49">
        <v>4.539E-2</v>
      </c>
    </row>
    <row r="116" spans="1:21" x14ac:dyDescent="0.3">
      <c r="A116" s="49">
        <v>2025</v>
      </c>
      <c r="B116" s="49">
        <v>7</v>
      </c>
      <c r="C116" s="49">
        <v>10</v>
      </c>
      <c r="D116" s="49">
        <v>68</v>
      </c>
      <c r="E116" s="49" t="s">
        <v>191</v>
      </c>
      <c r="F116" s="49" t="s">
        <v>82</v>
      </c>
      <c r="G116" s="49" t="s">
        <v>83</v>
      </c>
      <c r="H116" s="49" t="s">
        <v>192</v>
      </c>
      <c r="I116" s="49" t="s">
        <v>191</v>
      </c>
      <c r="J116" s="49" t="s">
        <v>193</v>
      </c>
      <c r="K116" s="49">
        <v>5</v>
      </c>
      <c r="L116" s="49">
        <v>21.81784</v>
      </c>
      <c r="M116" s="49">
        <v>21.89554</v>
      </c>
      <c r="N116" s="49">
        <v>21.738510000000002</v>
      </c>
      <c r="O116" s="49">
        <v>21.751449999999998</v>
      </c>
      <c r="P116" s="49">
        <v>21.81784</v>
      </c>
      <c r="Q116" s="49">
        <v>19.803750000000001</v>
      </c>
      <c r="R116" s="49">
        <v>7.7700000000000005E-2</v>
      </c>
      <c r="S116" s="49">
        <v>1.93476</v>
      </c>
      <c r="T116" s="49">
        <v>1.00623</v>
      </c>
      <c r="U116" s="49">
        <v>4.6260000000000003E-2</v>
      </c>
    </row>
    <row r="117" spans="1:21" x14ac:dyDescent="0.3">
      <c r="A117" s="49">
        <v>2025</v>
      </c>
      <c r="B117" s="49">
        <v>7</v>
      </c>
      <c r="C117" s="49">
        <v>10</v>
      </c>
      <c r="D117" s="49">
        <v>101</v>
      </c>
      <c r="E117" s="49" t="s">
        <v>188</v>
      </c>
      <c r="F117" s="49" t="s">
        <v>21</v>
      </c>
      <c r="G117" s="49" t="s">
        <v>22</v>
      </c>
      <c r="H117" s="49" t="s">
        <v>189</v>
      </c>
      <c r="I117" s="49" t="s">
        <v>188</v>
      </c>
      <c r="J117" s="49" t="s">
        <v>190</v>
      </c>
      <c r="K117" s="49">
        <v>3</v>
      </c>
      <c r="L117" s="49">
        <v>3.5870000000000002</v>
      </c>
      <c r="M117" s="49">
        <v>3.5950000000000002</v>
      </c>
      <c r="N117" s="49">
        <v>3.5680000000000001</v>
      </c>
      <c r="O117" s="49">
        <v>3.5790000000000002</v>
      </c>
      <c r="P117" s="49">
        <v>3.7370000000000001</v>
      </c>
      <c r="Q117" s="49">
        <v>3.15</v>
      </c>
      <c r="R117" s="49">
        <v>0.14199999999999999</v>
      </c>
      <c r="S117" s="49">
        <v>0.41799999999999998</v>
      </c>
      <c r="T117" s="49">
        <v>0.28000000000000003</v>
      </c>
      <c r="U117" s="49">
        <v>7.8229999999999994E-2</v>
      </c>
    </row>
    <row r="118" spans="1:21" x14ac:dyDescent="0.3">
      <c r="A118">
        <v>2025</v>
      </c>
      <c r="B118">
        <v>6</v>
      </c>
      <c r="C118">
        <v>5</v>
      </c>
      <c r="D118">
        <v>101</v>
      </c>
      <c r="E118" t="s">
        <v>188</v>
      </c>
      <c r="F118" t="s">
        <v>21</v>
      </c>
      <c r="G118" t="s">
        <v>22</v>
      </c>
      <c r="H118" t="s">
        <v>189</v>
      </c>
      <c r="I118" t="s">
        <v>188</v>
      </c>
      <c r="J118" t="s">
        <v>190</v>
      </c>
      <c r="K118">
        <v>3</v>
      </c>
      <c r="L118">
        <v>3.569</v>
      </c>
      <c r="M118">
        <v>3.6080000000000001</v>
      </c>
      <c r="N118">
        <v>3.5569999999999999</v>
      </c>
      <c r="O118">
        <v>3.593</v>
      </c>
      <c r="P118">
        <v>3.569</v>
      </c>
      <c r="Q118">
        <v>3.1059999999999999</v>
      </c>
      <c r="R118">
        <v>3.9E-2</v>
      </c>
      <c r="S118">
        <v>0.45100000000000001</v>
      </c>
      <c r="T118">
        <v>0.245</v>
      </c>
      <c r="U118">
        <v>6.8190000000000001E-2</v>
      </c>
    </row>
    <row r="119" spans="1:21" x14ac:dyDescent="0.3">
      <c r="A119">
        <v>2025</v>
      </c>
      <c r="B119">
        <v>5</v>
      </c>
      <c r="C119">
        <v>15</v>
      </c>
      <c r="D119">
        <v>37</v>
      </c>
      <c r="E119" t="s">
        <v>212</v>
      </c>
      <c r="F119" t="s">
        <v>76</v>
      </c>
      <c r="G119" t="s">
        <v>77</v>
      </c>
      <c r="H119" t="s">
        <v>213</v>
      </c>
      <c r="I119" t="s">
        <v>212</v>
      </c>
      <c r="J119" t="s">
        <v>214</v>
      </c>
      <c r="K119">
        <v>1</v>
      </c>
      <c r="L119">
        <v>403.8</v>
      </c>
      <c r="M119">
        <v>408.8</v>
      </c>
      <c r="N119">
        <v>403.1</v>
      </c>
      <c r="O119">
        <v>408.5</v>
      </c>
      <c r="P119">
        <v>455.5</v>
      </c>
      <c r="Q119">
        <v>382.6</v>
      </c>
      <c r="R119">
        <v>46.7</v>
      </c>
      <c r="S119">
        <v>20.5</v>
      </c>
      <c r="T119">
        <v>33.6</v>
      </c>
      <c r="U119">
        <v>8.2250000000000004E-2</v>
      </c>
    </row>
    <row r="120" spans="1:21" x14ac:dyDescent="0.3">
      <c r="A120">
        <v>2024</v>
      </c>
      <c r="B120">
        <v>10</v>
      </c>
      <c r="C120">
        <v>15</v>
      </c>
      <c r="D120">
        <v>101</v>
      </c>
      <c r="E120" t="s">
        <v>188</v>
      </c>
      <c r="F120" t="s">
        <v>21</v>
      </c>
      <c r="G120" t="s">
        <v>22</v>
      </c>
      <c r="H120" t="s">
        <v>189</v>
      </c>
      <c r="I120" t="s">
        <v>188</v>
      </c>
      <c r="J120" t="s">
        <v>190</v>
      </c>
      <c r="K120">
        <v>3</v>
      </c>
      <c r="L120">
        <v>4.306</v>
      </c>
      <c r="M120">
        <v>4.306</v>
      </c>
      <c r="N120">
        <v>4.28</v>
      </c>
      <c r="O120">
        <v>4.2949999999999999</v>
      </c>
      <c r="P120">
        <v>4.71</v>
      </c>
      <c r="Q120">
        <v>3.6429999999999998</v>
      </c>
      <c r="R120">
        <v>0.40400000000000003</v>
      </c>
      <c r="S120">
        <v>0.63700000000000001</v>
      </c>
      <c r="T120">
        <v>0.52049999999999996</v>
      </c>
      <c r="U120">
        <v>0.12119000000000001</v>
      </c>
    </row>
  </sheetData>
  <autoFilter ref="A1:U101" xr:uid="{00000000-0009-0000-0000-000000000000}"/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1"/>
  <sheetViews>
    <sheetView topLeftCell="A83" workbookViewId="0">
      <selection activeCell="A102" sqref="A102:XFD270"/>
    </sheetView>
  </sheetViews>
  <sheetFormatPr defaultColWidth="8.08203125" defaultRowHeight="27.5" x14ac:dyDescent="0.3"/>
  <cols>
    <col min="1" max="1" width="13.75" style="37" customWidth="1"/>
    <col min="2" max="2" width="14.33203125" style="38" customWidth="1"/>
    <col min="3" max="9" width="11.58203125" style="38" customWidth="1"/>
    <col min="10" max="13" width="11.58203125" style="39" customWidth="1"/>
    <col min="14" max="16384" width="8.08203125" style="40"/>
  </cols>
  <sheetData>
    <row r="1" spans="1:13" s="36" customFormat="1" ht="26" x14ac:dyDescent="0.25">
      <c r="A1" s="41" t="s">
        <v>23</v>
      </c>
      <c r="B1" s="42" t="s">
        <v>24</v>
      </c>
      <c r="C1" s="43" t="s">
        <v>25</v>
      </c>
      <c r="D1" s="43" t="s">
        <v>26</v>
      </c>
      <c r="E1" s="43" t="s">
        <v>27</v>
      </c>
      <c r="F1" s="43" t="s">
        <v>28</v>
      </c>
      <c r="G1" s="43" t="s">
        <v>29</v>
      </c>
      <c r="H1" s="43" t="s">
        <v>30</v>
      </c>
      <c r="I1" s="43" t="s">
        <v>31</v>
      </c>
      <c r="J1" s="46" t="s">
        <v>32</v>
      </c>
      <c r="K1" s="46" t="s">
        <v>33</v>
      </c>
      <c r="L1" s="46" t="s">
        <v>34</v>
      </c>
      <c r="M1" s="47" t="s">
        <v>35</v>
      </c>
    </row>
    <row r="2" spans="1:13" ht="14" x14ac:dyDescent="0.3">
      <c r="A2" s="44" t="str">
        <f>'PF_DAILY(Sorted)'!H2</f>
        <v>欧元/丹麦克朗</v>
      </c>
      <c r="B2" s="44" t="str">
        <f>'PF_DAILY(Sorted)'!E2</f>
        <v>EURDKK</v>
      </c>
      <c r="C2" s="40" t="str">
        <f>'PF_DAILY(Sorted)'!F2</f>
        <v>外汇3</v>
      </c>
      <c r="D2" s="45">
        <f>'PF_DAILY(Sorted)'!L2</f>
        <v>7.4607099999999997</v>
      </c>
      <c r="E2" s="45">
        <f>'PF_DAILY(Sorted)'!M2</f>
        <v>7.4611700000000001</v>
      </c>
      <c r="F2" s="45">
        <f>'PF_DAILY(Sorted)'!N2</f>
        <v>7.4600400000000002</v>
      </c>
      <c r="G2" s="45">
        <f>'PF_DAILY(Sorted)'!O2</f>
        <v>7.4608400000000001</v>
      </c>
      <c r="H2" s="45">
        <f>'PF_DAILY(Sorted)'!P2</f>
        <v>7.4607099999999997</v>
      </c>
      <c r="I2" s="45">
        <f>'PF_DAILY(Sorted)'!Q2</f>
        <v>7.4594500000000004</v>
      </c>
      <c r="J2" s="45">
        <f>'PF_DAILY(Sorted)'!R2</f>
        <v>4.6000000000000001E-4</v>
      </c>
      <c r="K2" s="45">
        <f>'PF_DAILY(Sorted)'!S2</f>
        <v>5.9000000000000003E-4</v>
      </c>
      <c r="L2" s="45">
        <f>'PF_DAILY(Sorted)'!T2</f>
        <v>5.2999999999999998E-4</v>
      </c>
      <c r="M2" s="45">
        <f>'PF_DAILY(Sorted)'!U2</f>
        <v>6.9999999999999994E-5</v>
      </c>
    </row>
    <row r="3" spans="1:13" ht="14" x14ac:dyDescent="0.3">
      <c r="A3" s="44" t="str">
        <f>'PF_DAILY(Sorted)'!H3</f>
        <v>人民币/日元</v>
      </c>
      <c r="B3" s="44" t="str">
        <f>'PF_DAILY(Sorted)'!E3</f>
        <v>CNHJPY</v>
      </c>
      <c r="C3" s="40" t="str">
        <f>'PF_DAILY(Sorted)'!F3</f>
        <v>外汇2</v>
      </c>
      <c r="D3" s="45">
        <f>'PF_DAILY(Sorted)'!L3</f>
        <v>20.360499999999998</v>
      </c>
      <c r="E3" s="45">
        <f>'PF_DAILY(Sorted)'!M3</f>
        <v>20.431899999999999</v>
      </c>
      <c r="F3" s="45">
        <f>'PF_DAILY(Sorted)'!N3</f>
        <v>20.296600000000002</v>
      </c>
      <c r="G3" s="45">
        <f>'PF_DAILY(Sorted)'!O3</f>
        <v>20.351600000000001</v>
      </c>
      <c r="H3" s="45">
        <f>'PF_DAILY(Sorted)'!P3</f>
        <v>20.433499999999999</v>
      </c>
      <c r="I3" s="45">
        <f>'PF_DAILY(Sorted)'!Q3</f>
        <v>20.302199999999999</v>
      </c>
      <c r="J3" s="45">
        <f>'PF_DAILY(Sorted)'!R3</f>
        <v>1.6000000000000001E-3</v>
      </c>
      <c r="K3" s="45">
        <f>'PF_DAILY(Sorted)'!S3</f>
        <v>5.5999999999999999E-3</v>
      </c>
      <c r="L3" s="45">
        <f>'PF_DAILY(Sorted)'!T3</f>
        <v>3.5999999999999999E-3</v>
      </c>
      <c r="M3" s="45">
        <f>'PF_DAILY(Sorted)'!U3</f>
        <v>1.8000000000000001E-4</v>
      </c>
    </row>
    <row r="4" spans="1:13" ht="14" x14ac:dyDescent="0.3">
      <c r="A4" s="44" t="str">
        <f>'PF_DAILY(Sorted)'!H4</f>
        <v>欧元/瑞典克朗</v>
      </c>
      <c r="B4" s="44" t="str">
        <f>'PF_DAILY(Sorted)'!E4</f>
        <v>EURSEK</v>
      </c>
      <c r="C4" s="40" t="str">
        <f>'PF_DAILY(Sorted)'!F4</f>
        <v>外汇4</v>
      </c>
      <c r="D4" s="45">
        <f>'PF_DAILY(Sorted)'!L4</f>
        <v>11.13775</v>
      </c>
      <c r="E4" s="45">
        <f>'PF_DAILY(Sorted)'!M4</f>
        <v>11.16535</v>
      </c>
      <c r="F4" s="45">
        <f>'PF_DAILY(Sorted)'!N4</f>
        <v>11.108309999999999</v>
      </c>
      <c r="G4" s="45">
        <f>'PF_DAILY(Sorted)'!O4</f>
        <v>11.108309999999999</v>
      </c>
      <c r="H4" s="45">
        <f>'PF_DAILY(Sorted)'!P4</f>
        <v>11.16489</v>
      </c>
      <c r="I4" s="45">
        <f>'PF_DAILY(Sorted)'!Q4</f>
        <v>11.10013</v>
      </c>
      <c r="J4" s="45">
        <f>'PF_DAILY(Sorted)'!R4</f>
        <v>4.6000000000000001E-4</v>
      </c>
      <c r="K4" s="45">
        <f>'PF_DAILY(Sorted)'!S4</f>
        <v>8.1799999999999998E-3</v>
      </c>
      <c r="L4" s="45">
        <f>'PF_DAILY(Sorted)'!T4</f>
        <v>4.3200000000000001E-3</v>
      </c>
      <c r="M4" s="45">
        <f>'PF_DAILY(Sorted)'!U4</f>
        <v>3.8999999999999999E-4</v>
      </c>
    </row>
    <row r="5" spans="1:13" ht="14" x14ac:dyDescent="0.3">
      <c r="A5" s="44" t="str">
        <f>'PF_DAILY(Sorted)'!H5</f>
        <v>荷兰25指数</v>
      </c>
      <c r="B5" s="44" t="str">
        <f>'PF_DAILY(Sorted)'!E5</f>
        <v>N25</v>
      </c>
      <c r="C5" s="40" t="str">
        <f>'PF_DAILY(Sorted)'!F5</f>
        <v>指数</v>
      </c>
      <c r="D5" s="45">
        <f>'PF_DAILY(Sorted)'!L5</f>
        <v>920.3</v>
      </c>
      <c r="E5" s="45">
        <f>'PF_DAILY(Sorted)'!M5</f>
        <v>927.75</v>
      </c>
      <c r="F5" s="45">
        <f>'PF_DAILY(Sorted)'!N5</f>
        <v>920.1</v>
      </c>
      <c r="G5" s="45">
        <f>'PF_DAILY(Sorted)'!O5</f>
        <v>926.5</v>
      </c>
      <c r="H5" s="45">
        <f>'PF_DAILY(Sorted)'!P5</f>
        <v>928.51</v>
      </c>
      <c r="I5" s="45">
        <f>'PF_DAILY(Sorted)'!Q5</f>
        <v>919.79</v>
      </c>
      <c r="J5" s="45">
        <f>'PF_DAILY(Sorted)'!R5</f>
        <v>0.76</v>
      </c>
      <c r="K5" s="45">
        <f>'PF_DAILY(Sorted)'!S5</f>
        <v>0.31</v>
      </c>
      <c r="L5" s="45">
        <f>'PF_DAILY(Sorted)'!T5</f>
        <v>0.53500000000000003</v>
      </c>
      <c r="M5" s="45">
        <f>'PF_DAILY(Sorted)'!U5</f>
        <v>5.8E-4</v>
      </c>
    </row>
    <row r="6" spans="1:13" ht="14" x14ac:dyDescent="0.3">
      <c r="A6" s="44" t="str">
        <f>'PF_DAILY(Sorted)'!H6</f>
        <v>港元/日元</v>
      </c>
      <c r="B6" s="44" t="str">
        <f>'PF_DAILY(Sorted)'!E6</f>
        <v>HKDJPY</v>
      </c>
      <c r="C6" s="40" t="str">
        <f>'PF_DAILY(Sorted)'!F6</f>
        <v>外汇6</v>
      </c>
      <c r="D6" s="45">
        <f>'PF_DAILY(Sorted)'!L6</f>
        <v>18.633099999999999</v>
      </c>
      <c r="E6" s="45">
        <f>'PF_DAILY(Sorted)'!M6</f>
        <v>18.698499999999999</v>
      </c>
      <c r="F6" s="45">
        <f>'PF_DAILY(Sorted)'!N6</f>
        <v>18.5669</v>
      </c>
      <c r="G6" s="45">
        <f>'PF_DAILY(Sorted)'!O6</f>
        <v>18.624199999999998</v>
      </c>
      <c r="H6" s="45">
        <f>'PF_DAILY(Sorted)'!P6</f>
        <v>18.698399999999999</v>
      </c>
      <c r="I6" s="45">
        <f>'PF_DAILY(Sorted)'!Q6</f>
        <v>18.543500000000002</v>
      </c>
      <c r="J6" s="45">
        <f>'PF_DAILY(Sorted)'!R6</f>
        <v>1E-4</v>
      </c>
      <c r="K6" s="45">
        <f>'PF_DAILY(Sorted)'!S6</f>
        <v>2.3400000000000001E-2</v>
      </c>
      <c r="L6" s="45">
        <f>'PF_DAILY(Sorted)'!T6</f>
        <v>1.175E-2</v>
      </c>
      <c r="M6" s="45">
        <f>'PF_DAILY(Sorted)'!U6</f>
        <v>6.3000000000000003E-4</v>
      </c>
    </row>
    <row r="7" spans="1:13" ht="14" x14ac:dyDescent="0.3">
      <c r="A7" s="44" t="str">
        <f>'PF_DAILY(Sorted)'!H7</f>
        <v>欧元/匈牙利福林</v>
      </c>
      <c r="B7" s="44" t="str">
        <f>'PF_DAILY(Sorted)'!E7</f>
        <v>EURHUF</v>
      </c>
      <c r="C7" s="40" t="str">
        <f>'PF_DAILY(Sorted)'!F7</f>
        <v>外汇3</v>
      </c>
      <c r="D7" s="45">
        <f>'PF_DAILY(Sorted)'!L7</f>
        <v>398.99099999999999</v>
      </c>
      <c r="E7" s="45">
        <f>'PF_DAILY(Sorted)'!M7</f>
        <v>399.67500000000001</v>
      </c>
      <c r="F7" s="45">
        <f>'PF_DAILY(Sorted)'!N7</f>
        <v>398.32</v>
      </c>
      <c r="G7" s="45">
        <f>'PF_DAILY(Sorted)'!O7</f>
        <v>398.411</v>
      </c>
      <c r="H7" s="45">
        <f>'PF_DAILY(Sorted)'!P7</f>
        <v>399.46499999999997</v>
      </c>
      <c r="I7" s="45">
        <f>'PF_DAILY(Sorted)'!Q7</f>
        <v>397.923</v>
      </c>
      <c r="J7" s="45">
        <f>'PF_DAILY(Sorted)'!R7</f>
        <v>0.21</v>
      </c>
      <c r="K7" s="45">
        <f>'PF_DAILY(Sorted)'!S7</f>
        <v>0.39700000000000002</v>
      </c>
      <c r="L7" s="45">
        <f>'PF_DAILY(Sorted)'!T7</f>
        <v>0.30349999999999999</v>
      </c>
      <c r="M7" s="45">
        <f>'PF_DAILY(Sorted)'!U7</f>
        <v>7.6000000000000004E-4</v>
      </c>
    </row>
    <row r="8" spans="1:13" ht="14" x14ac:dyDescent="0.3">
      <c r="A8" s="44" t="str">
        <f>'PF_DAILY(Sorted)'!H8</f>
        <v>欧元/英镑</v>
      </c>
      <c r="B8" s="44" t="str">
        <f>'PF_DAILY(Sorted)'!E8</f>
        <v>EURGBP</v>
      </c>
      <c r="C8" s="40" t="str">
        <f>'PF_DAILY(Sorted)'!F8</f>
        <v>外汇3</v>
      </c>
      <c r="D8" s="45">
        <f>'PF_DAILY(Sorted)'!L8</f>
        <v>0.86182999999999998</v>
      </c>
      <c r="E8" s="45">
        <f>'PF_DAILY(Sorted)'!M8</f>
        <v>0.86331999999999998</v>
      </c>
      <c r="F8" s="45">
        <f>'PF_DAILY(Sorted)'!N8</f>
        <v>0.86092999999999997</v>
      </c>
      <c r="G8" s="45">
        <f>'PF_DAILY(Sorted)'!O8</f>
        <v>0.86133000000000004</v>
      </c>
      <c r="H8" s="45">
        <f>'PF_DAILY(Sorted)'!P8</f>
        <v>0.86221000000000003</v>
      </c>
      <c r="I8" s="45">
        <f>'PF_DAILY(Sorted)'!Q8</f>
        <v>0.86070000000000002</v>
      </c>
      <c r="J8" s="45">
        <f>'PF_DAILY(Sorted)'!R8</f>
        <v>1.1100000000000001E-3</v>
      </c>
      <c r="K8" s="45">
        <f>'PF_DAILY(Sorted)'!S8</f>
        <v>2.3000000000000001E-4</v>
      </c>
      <c r="L8" s="45">
        <f>'PF_DAILY(Sorted)'!T8</f>
        <v>6.7000000000000002E-4</v>
      </c>
      <c r="M8" s="45">
        <f>'PF_DAILY(Sorted)'!U8</f>
        <v>7.7999999999999999E-4</v>
      </c>
    </row>
    <row r="9" spans="1:13" ht="14" x14ac:dyDescent="0.3">
      <c r="A9" s="44" t="str">
        <f>'PF_DAILY(Sorted)'!H9</f>
        <v>美元/港元</v>
      </c>
      <c r="B9" s="44" t="str">
        <f>'PF_DAILY(Sorted)'!E9</f>
        <v>USDHKD</v>
      </c>
      <c r="C9" s="40" t="str">
        <f>'PF_DAILY(Sorted)'!F9</f>
        <v>外汇7</v>
      </c>
      <c r="D9" s="45">
        <f>'PF_DAILY(Sorted)'!L9</f>
        <v>7.8491400000000002</v>
      </c>
      <c r="E9" s="45">
        <f>'PF_DAILY(Sorted)'!M9</f>
        <v>7.8497000000000003</v>
      </c>
      <c r="F9" s="45">
        <f>'PF_DAILY(Sorted)'!N9</f>
        <v>7.8480499999999997</v>
      </c>
      <c r="G9" s="45">
        <f>'PF_DAILY(Sorted)'!O9</f>
        <v>7.8493500000000003</v>
      </c>
      <c r="H9" s="45">
        <f>'PF_DAILY(Sorted)'!P9</f>
        <v>7.8527699999999996</v>
      </c>
      <c r="I9" s="45">
        <f>'PF_DAILY(Sorted)'!Q9</f>
        <v>7.8360000000000003</v>
      </c>
      <c r="J9" s="45">
        <f>'PF_DAILY(Sorted)'!R9</f>
        <v>3.0699999999999998E-3</v>
      </c>
      <c r="K9" s="45">
        <f>'PF_DAILY(Sorted)'!S9</f>
        <v>1.205E-2</v>
      </c>
      <c r="L9" s="45">
        <f>'PF_DAILY(Sorted)'!T9</f>
        <v>7.5599999999999999E-3</v>
      </c>
      <c r="M9" s="45">
        <f>'PF_DAILY(Sorted)'!U9</f>
        <v>9.6000000000000002E-4</v>
      </c>
    </row>
    <row r="10" spans="1:13" ht="14" x14ac:dyDescent="0.3">
      <c r="A10" s="44" t="str">
        <f>'PF_DAILY(Sorted)'!H10</f>
        <v>美元/人民币</v>
      </c>
      <c r="B10" s="44" t="str">
        <f>'PF_DAILY(Sorted)'!E10</f>
        <v>USDCNH</v>
      </c>
      <c r="C10" s="40" t="str">
        <f>'PF_DAILY(Sorted)'!F10</f>
        <v>外汇8</v>
      </c>
      <c r="D10" s="45">
        <f>'PF_DAILY(Sorted)'!L10</f>
        <v>7.1809599999999998</v>
      </c>
      <c r="E10" s="45">
        <f>'PF_DAILY(Sorted)'!M10</f>
        <v>7.1827699999999997</v>
      </c>
      <c r="F10" s="45">
        <f>'PF_DAILY(Sorted)'!N10</f>
        <v>7.1756700000000002</v>
      </c>
      <c r="G10" s="45">
        <f>'PF_DAILY(Sorted)'!O10</f>
        <v>7.1767700000000003</v>
      </c>
      <c r="H10" s="45">
        <f>'PF_DAILY(Sorted)'!P10</f>
        <v>7.19238</v>
      </c>
      <c r="I10" s="45">
        <f>'PF_DAILY(Sorted)'!Q10</f>
        <v>7.1696200000000001</v>
      </c>
      <c r="J10" s="45">
        <f>'PF_DAILY(Sorted)'!R10</f>
        <v>9.6100000000000005E-3</v>
      </c>
      <c r="K10" s="45">
        <f>'PF_DAILY(Sorted)'!S10</f>
        <v>6.0499999999999998E-3</v>
      </c>
      <c r="L10" s="45">
        <f>'PF_DAILY(Sorted)'!T10</f>
        <v>7.8300000000000002E-3</v>
      </c>
      <c r="M10" s="45">
        <f>'PF_DAILY(Sorted)'!U10</f>
        <v>1.09E-3</v>
      </c>
    </row>
    <row r="11" spans="1:13" ht="14" x14ac:dyDescent="0.3">
      <c r="A11" s="44" t="str">
        <f>'PF_DAILY(Sorted)'!H11</f>
        <v>澳大利亚200</v>
      </c>
      <c r="B11" s="44" t="str">
        <f>'PF_DAILY(Sorted)'!E11</f>
        <v>AUS200</v>
      </c>
      <c r="C11" s="40" t="str">
        <f>'PF_DAILY(Sorted)'!F11</f>
        <v>指数</v>
      </c>
      <c r="D11" s="45">
        <f>'PF_DAILY(Sorted)'!L11</f>
        <v>8589</v>
      </c>
      <c r="E11" s="45">
        <f>'PF_DAILY(Sorted)'!M11</f>
        <v>8632</v>
      </c>
      <c r="F11" s="45">
        <f>'PF_DAILY(Sorted)'!N11</f>
        <v>8575</v>
      </c>
      <c r="G11" s="45">
        <f>'PF_DAILY(Sorted)'!O11</f>
        <v>8614</v>
      </c>
      <c r="H11" s="45">
        <f>'PF_DAILY(Sorted)'!P11</f>
        <v>8650</v>
      </c>
      <c r="I11" s="45">
        <f>'PF_DAILY(Sorted)'!Q11</f>
        <v>8579</v>
      </c>
      <c r="J11" s="45">
        <f>'PF_DAILY(Sorted)'!R11</f>
        <v>18</v>
      </c>
      <c r="K11" s="45">
        <f>'PF_DAILY(Sorted)'!S11</f>
        <v>4</v>
      </c>
      <c r="L11" s="45">
        <f>'PF_DAILY(Sorted)'!T11</f>
        <v>11</v>
      </c>
      <c r="M11" s="45">
        <f>'PF_DAILY(Sorted)'!U11</f>
        <v>1.2800000000000001E-3</v>
      </c>
    </row>
    <row r="12" spans="1:13" ht="14" x14ac:dyDescent="0.3">
      <c r="A12" s="44" t="str">
        <f>'PF_DAILY(Sorted)'!H12</f>
        <v>澳元/新西兰元</v>
      </c>
      <c r="B12" s="44" t="str">
        <f>'PF_DAILY(Sorted)'!E12</f>
        <v>AUDNZD</v>
      </c>
      <c r="C12" s="40" t="str">
        <f>'PF_DAILY(Sorted)'!F12</f>
        <v>外汇1</v>
      </c>
      <c r="D12" s="45">
        <f>'PF_DAILY(Sorted)'!L12</f>
        <v>1.08809</v>
      </c>
      <c r="E12" s="45">
        <f>'PF_DAILY(Sorted)'!M12</f>
        <v>1.09229</v>
      </c>
      <c r="F12" s="45">
        <f>'PF_DAILY(Sorted)'!N12</f>
        <v>1.08589</v>
      </c>
      <c r="G12" s="45">
        <f>'PF_DAILY(Sorted)'!O12</f>
        <v>1.09108</v>
      </c>
      <c r="H12" s="45">
        <f>'PF_DAILY(Sorted)'!P12</f>
        <v>1.0914699999999999</v>
      </c>
      <c r="I12" s="45">
        <f>'PF_DAILY(Sorted)'!Q12</f>
        <v>1.08809</v>
      </c>
      <c r="J12" s="45">
        <f>'PF_DAILY(Sorted)'!R12</f>
        <v>8.1999999999999998E-4</v>
      </c>
      <c r="K12" s="45">
        <f>'PF_DAILY(Sorted)'!S12</f>
        <v>2.2000000000000001E-3</v>
      </c>
      <c r="L12" s="45">
        <f>'PF_DAILY(Sorted)'!T12</f>
        <v>1.5100000000000001E-3</v>
      </c>
      <c r="M12" s="45">
        <f>'PF_DAILY(Sorted)'!U12</f>
        <v>1.3799999999999999E-3</v>
      </c>
    </row>
    <row r="13" spans="1:13" ht="14" x14ac:dyDescent="0.3">
      <c r="A13" s="44" t="str">
        <f>'PF_DAILY(Sorted)'!H13</f>
        <v>新西兰元/日元</v>
      </c>
      <c r="B13" s="44" t="str">
        <f>'PF_DAILY(Sorted)'!E13</f>
        <v>NZDJPY</v>
      </c>
      <c r="C13" s="40" t="str">
        <f>'PF_DAILY(Sorted)'!F13</f>
        <v>外汇7</v>
      </c>
      <c r="D13" s="45">
        <f>'PF_DAILY(Sorted)'!L13</f>
        <v>87.572000000000003</v>
      </c>
      <c r="E13" s="45">
        <f>'PF_DAILY(Sorted)'!M13</f>
        <v>88.242999999999995</v>
      </c>
      <c r="F13" s="45">
        <f>'PF_DAILY(Sorted)'!N13</f>
        <v>87.540999999999997</v>
      </c>
      <c r="G13" s="45">
        <f>'PF_DAILY(Sorted)'!O13</f>
        <v>88.2</v>
      </c>
      <c r="H13" s="45">
        <f>'PF_DAILY(Sorted)'!P13</f>
        <v>88.177000000000007</v>
      </c>
      <c r="I13" s="45">
        <f>'PF_DAILY(Sorted)'!Q13</f>
        <v>87.358000000000004</v>
      </c>
      <c r="J13" s="45">
        <f>'PF_DAILY(Sorted)'!R13</f>
        <v>6.6000000000000003E-2</v>
      </c>
      <c r="K13" s="45">
        <f>'PF_DAILY(Sorted)'!S13</f>
        <v>0.183</v>
      </c>
      <c r="L13" s="45">
        <f>'PF_DAILY(Sorted)'!T13</f>
        <v>0.1245</v>
      </c>
      <c r="M13" s="45">
        <f>'PF_DAILY(Sorted)'!U13</f>
        <v>1.41E-3</v>
      </c>
    </row>
    <row r="14" spans="1:13" ht="14" x14ac:dyDescent="0.3">
      <c r="A14" s="44" t="str">
        <f>'PF_DAILY(Sorted)'!H14</f>
        <v>欧元/新加坡元</v>
      </c>
      <c r="B14" s="44" t="str">
        <f>'PF_DAILY(Sorted)'!E14</f>
        <v>EURSGD</v>
      </c>
      <c r="C14" s="40" t="str">
        <f>'PF_DAILY(Sorted)'!F14</f>
        <v>外汇4</v>
      </c>
      <c r="D14" s="45">
        <f>'PF_DAILY(Sorted)'!L14</f>
        <v>1.4985999999999999</v>
      </c>
      <c r="E14" s="45">
        <f>'PF_DAILY(Sorted)'!M14</f>
        <v>1.5024</v>
      </c>
      <c r="F14" s="45">
        <f>'PF_DAILY(Sorted)'!N14</f>
        <v>1.4944</v>
      </c>
      <c r="G14" s="45">
        <f>'PF_DAILY(Sorted)'!O14</f>
        <v>1.4964</v>
      </c>
      <c r="H14" s="45">
        <f>'PF_DAILY(Sorted)'!P14</f>
        <v>1.4985999999999999</v>
      </c>
      <c r="I14" s="45">
        <f>'PF_DAILY(Sorted)'!Q14</f>
        <v>1.4936</v>
      </c>
      <c r="J14" s="45">
        <f>'PF_DAILY(Sorted)'!R14</f>
        <v>3.8E-3</v>
      </c>
      <c r="K14" s="45">
        <f>'PF_DAILY(Sorted)'!S14</f>
        <v>8.0000000000000004E-4</v>
      </c>
      <c r="L14" s="45">
        <f>'PF_DAILY(Sorted)'!T14</f>
        <v>2.3E-3</v>
      </c>
      <c r="M14" s="45">
        <f>'PF_DAILY(Sorted)'!U14</f>
        <v>1.5399999999999999E-3</v>
      </c>
    </row>
    <row r="15" spans="1:13" ht="14" x14ac:dyDescent="0.3">
      <c r="A15" s="44" t="str">
        <f>'PF_DAILY(Sorted)'!H15</f>
        <v>英镑/瑞士法郎</v>
      </c>
      <c r="B15" s="44" t="str">
        <f>'PF_DAILY(Sorted)'!E15</f>
        <v>GBPCHF</v>
      </c>
      <c r="C15" s="40" t="str">
        <f>'PF_DAILY(Sorted)'!F15</f>
        <v>外汇4</v>
      </c>
      <c r="D15" s="45">
        <f>'PF_DAILY(Sorted)'!L15</f>
        <v>1.0773299999999999</v>
      </c>
      <c r="E15" s="45">
        <f>'PF_DAILY(Sorted)'!M15</f>
        <v>1.08223</v>
      </c>
      <c r="F15" s="45">
        <f>'PF_DAILY(Sorted)'!N15</f>
        <v>1.0760400000000001</v>
      </c>
      <c r="G15" s="45">
        <f>'PF_DAILY(Sorted)'!O15</f>
        <v>1.08128</v>
      </c>
      <c r="H15" s="45">
        <f>'PF_DAILY(Sorted)'!P15</f>
        <v>1.08491</v>
      </c>
      <c r="I15" s="45">
        <f>'PF_DAILY(Sorted)'!Q15</f>
        <v>1.0766899999999999</v>
      </c>
      <c r="J15" s="45">
        <f>'PF_DAILY(Sorted)'!R15</f>
        <v>2.6800000000000001E-3</v>
      </c>
      <c r="K15" s="45">
        <f>'PF_DAILY(Sorted)'!S15</f>
        <v>6.4999999999999997E-4</v>
      </c>
      <c r="L15" s="45">
        <f>'PF_DAILY(Sorted)'!T15</f>
        <v>1.66E-3</v>
      </c>
      <c r="M15" s="45">
        <f>'PF_DAILY(Sorted)'!U15</f>
        <v>1.5399999999999999E-3</v>
      </c>
    </row>
    <row r="16" spans="1:13" ht="14" x14ac:dyDescent="0.3">
      <c r="A16" s="44" t="str">
        <f>'PF_DAILY(Sorted)'!H16</f>
        <v>挪威克朗/日元</v>
      </c>
      <c r="B16" s="44" t="str">
        <f>'PF_DAILY(Sorted)'!E16</f>
        <v>NOKJPY</v>
      </c>
      <c r="C16" s="40" t="str">
        <f>'PF_DAILY(Sorted)'!F16</f>
        <v>外汇6</v>
      </c>
      <c r="D16" s="45">
        <f>'PF_DAILY(Sorted)'!L16</f>
        <v>14.4717</v>
      </c>
      <c r="E16" s="45">
        <f>'PF_DAILY(Sorted)'!M16</f>
        <v>14.5489</v>
      </c>
      <c r="F16" s="45">
        <f>'PF_DAILY(Sorted)'!N16</f>
        <v>14.4438</v>
      </c>
      <c r="G16" s="45">
        <f>'PF_DAILY(Sorted)'!O16</f>
        <v>14.477499999999999</v>
      </c>
      <c r="H16" s="45">
        <f>'PF_DAILY(Sorted)'!P16</f>
        <v>14.493600000000001</v>
      </c>
      <c r="I16" s="45">
        <f>'PF_DAILY(Sorted)'!Q16</f>
        <v>14.443</v>
      </c>
      <c r="J16" s="45">
        <f>'PF_DAILY(Sorted)'!R16</f>
        <v>5.5300000000000002E-2</v>
      </c>
      <c r="K16" s="45">
        <f>'PF_DAILY(Sorted)'!S16</f>
        <v>8.0000000000000004E-4</v>
      </c>
      <c r="L16" s="45">
        <f>'PF_DAILY(Sorted)'!T16</f>
        <v>2.8049999999999999E-2</v>
      </c>
      <c r="M16" s="45">
        <f>'PF_DAILY(Sorted)'!U16</f>
        <v>1.9400000000000001E-3</v>
      </c>
    </row>
    <row r="17" spans="1:13" ht="14" x14ac:dyDescent="0.3">
      <c r="A17" s="44" t="str">
        <f>'PF_DAILY(Sorted)'!H17</f>
        <v>加元/日元</v>
      </c>
      <c r="B17" s="44" t="str">
        <f>'PF_DAILY(Sorted)'!E17</f>
        <v>CADJPY</v>
      </c>
      <c r="C17" s="40" t="str">
        <f>'PF_DAILY(Sorted)'!F17</f>
        <v>外汇1</v>
      </c>
      <c r="D17" s="45">
        <f>'PF_DAILY(Sorted)'!L17</f>
        <v>106.896</v>
      </c>
      <c r="E17" s="45">
        <f>'PF_DAILY(Sorted)'!M17</f>
        <v>107.16200000000001</v>
      </c>
      <c r="F17" s="45">
        <f>'PF_DAILY(Sorted)'!N17</f>
        <v>106.572</v>
      </c>
      <c r="G17" s="45">
        <f>'PF_DAILY(Sorted)'!O17</f>
        <v>107.092</v>
      </c>
      <c r="H17" s="45">
        <f>'PF_DAILY(Sorted)'!P17</f>
        <v>107.34099999999999</v>
      </c>
      <c r="I17" s="45">
        <f>'PF_DAILY(Sorted)'!Q17</f>
        <v>106.816</v>
      </c>
      <c r="J17" s="45">
        <f>'PF_DAILY(Sorted)'!R17</f>
        <v>0.17899999999999999</v>
      </c>
      <c r="K17" s="45">
        <f>'PF_DAILY(Sorted)'!S17</f>
        <v>0.24399999999999999</v>
      </c>
      <c r="L17" s="45">
        <f>'PF_DAILY(Sorted)'!T17</f>
        <v>0.21149999999999999</v>
      </c>
      <c r="M17" s="45">
        <f>'PF_DAILY(Sorted)'!U17</f>
        <v>1.97E-3</v>
      </c>
    </row>
    <row r="18" spans="1:13" ht="14" x14ac:dyDescent="0.3">
      <c r="A18" s="44" t="str">
        <f>'PF_DAILY(Sorted)'!H18</f>
        <v>美元/日元</v>
      </c>
      <c r="B18" s="44" t="str">
        <f>'PF_DAILY(Sorted)'!E18</f>
        <v>USDJPY</v>
      </c>
      <c r="C18" s="40" t="str">
        <f>'PF_DAILY(Sorted)'!F18</f>
        <v>外汇7</v>
      </c>
      <c r="D18" s="45">
        <f>'PF_DAILY(Sorted)'!L18</f>
        <v>146.285</v>
      </c>
      <c r="E18" s="45">
        <f>'PF_DAILY(Sorted)'!M18</f>
        <v>146.77699999999999</v>
      </c>
      <c r="F18" s="45">
        <f>'PF_DAILY(Sorted)'!N18</f>
        <v>145.74600000000001</v>
      </c>
      <c r="G18" s="45">
        <f>'PF_DAILY(Sorted)'!O18</f>
        <v>146.21700000000001</v>
      </c>
      <c r="H18" s="45">
        <f>'PF_DAILY(Sorted)'!P18</f>
        <v>147.34299999999999</v>
      </c>
      <c r="I18" s="45">
        <f>'PF_DAILY(Sorted)'!Q18</f>
        <v>145.77199999999999</v>
      </c>
      <c r="J18" s="45">
        <f>'PF_DAILY(Sorted)'!R18</f>
        <v>0.56599999999999995</v>
      </c>
      <c r="K18" s="45">
        <f>'PF_DAILY(Sorted)'!S18</f>
        <v>2.5999999999999999E-2</v>
      </c>
      <c r="L18" s="45">
        <f>'PF_DAILY(Sorted)'!T18</f>
        <v>0.29599999999999999</v>
      </c>
      <c r="M18" s="45">
        <f>'PF_DAILY(Sorted)'!U18</f>
        <v>2.0200000000000001E-3</v>
      </c>
    </row>
    <row r="19" spans="1:13" ht="14" x14ac:dyDescent="0.3">
      <c r="A19" s="44" t="str">
        <f>'PF_DAILY(Sorted)'!H19</f>
        <v>美元/挪威克朗</v>
      </c>
      <c r="B19" s="44" t="str">
        <f>'PF_DAILY(Sorted)'!E19</f>
        <v>USDNOK</v>
      </c>
      <c r="C19" s="40" t="str">
        <f>'PF_DAILY(Sorted)'!F19</f>
        <v>外汇7</v>
      </c>
      <c r="D19" s="45">
        <f>'PF_DAILY(Sorted)'!L19</f>
        <v>10.08516</v>
      </c>
      <c r="E19" s="45">
        <f>'PF_DAILY(Sorted)'!M19</f>
        <v>10.12393</v>
      </c>
      <c r="F19" s="45">
        <f>'PF_DAILY(Sorted)'!N19</f>
        <v>10.04565</v>
      </c>
      <c r="G19" s="45">
        <f>'PF_DAILY(Sorted)'!O19</f>
        <v>10.062469999999999</v>
      </c>
      <c r="H19" s="45">
        <f>'PF_DAILY(Sorted)'!P19</f>
        <v>10.10951</v>
      </c>
      <c r="I19" s="45">
        <f>'PF_DAILY(Sorted)'!Q19</f>
        <v>10.01896</v>
      </c>
      <c r="J19" s="45">
        <f>'PF_DAILY(Sorted)'!R19</f>
        <v>1.4420000000000001E-2</v>
      </c>
      <c r="K19" s="45">
        <f>'PF_DAILY(Sorted)'!S19</f>
        <v>2.6689999999999998E-2</v>
      </c>
      <c r="L19" s="45">
        <f>'PF_DAILY(Sorted)'!T19</f>
        <v>2.0549999999999999E-2</v>
      </c>
      <c r="M19" s="45">
        <f>'PF_DAILY(Sorted)'!U19</f>
        <v>2.0400000000000001E-3</v>
      </c>
    </row>
    <row r="20" spans="1:13" ht="14" x14ac:dyDescent="0.3">
      <c r="A20" s="44" t="str">
        <f>'PF_DAILY(Sorted)'!H20</f>
        <v>英镑/丹麦克朗</v>
      </c>
      <c r="B20" s="44" t="str">
        <f>'PF_DAILY(Sorted)'!E20</f>
        <v>GBPDKK</v>
      </c>
      <c r="C20" s="40" t="str">
        <f>'PF_DAILY(Sorted)'!F20</f>
        <v>外汇4</v>
      </c>
      <c r="D20" s="45">
        <f>'PF_DAILY(Sorted)'!L20</f>
        <v>8.6392000000000007</v>
      </c>
      <c r="E20" s="45">
        <f>'PF_DAILY(Sorted)'!M20</f>
        <v>8.6645000000000003</v>
      </c>
      <c r="F20" s="45">
        <f>'PF_DAILY(Sorted)'!N20</f>
        <v>8.6384000000000007</v>
      </c>
      <c r="G20" s="45">
        <f>'PF_DAILY(Sorted)'!O20</f>
        <v>8.6395</v>
      </c>
      <c r="H20" s="45">
        <f>'PF_DAILY(Sorted)'!P20</f>
        <v>8.6525999999999996</v>
      </c>
      <c r="I20" s="45">
        <f>'PF_DAILY(Sorted)'!Q20</f>
        <v>8.6139200000000002</v>
      </c>
      <c r="J20" s="45">
        <f>'PF_DAILY(Sorted)'!R20</f>
        <v>1.1900000000000001E-2</v>
      </c>
      <c r="K20" s="45">
        <f>'PF_DAILY(Sorted)'!S20</f>
        <v>2.4479999999999998E-2</v>
      </c>
      <c r="L20" s="45">
        <f>'PF_DAILY(Sorted)'!T20</f>
        <v>1.8190000000000001E-2</v>
      </c>
      <c r="M20" s="45">
        <f>'PF_DAILY(Sorted)'!U20</f>
        <v>2.1099999999999999E-3</v>
      </c>
    </row>
    <row r="21" spans="1:13" ht="14" x14ac:dyDescent="0.3">
      <c r="A21" s="44" t="str">
        <f>'PF_DAILY(Sorted)'!H21</f>
        <v>瑞士法郎/挪威克朗</v>
      </c>
      <c r="B21" s="44" t="str">
        <f>'PF_DAILY(Sorted)'!E21</f>
        <v>CHFNOK</v>
      </c>
      <c r="C21" s="40" t="str">
        <f>'PF_DAILY(Sorted)'!F21</f>
        <v>外汇2</v>
      </c>
      <c r="D21" s="45">
        <f>'PF_DAILY(Sorted)'!L21</f>
        <v>12.6957</v>
      </c>
      <c r="E21" s="45">
        <f>'PF_DAILY(Sorted)'!M21</f>
        <v>12.726839999999999</v>
      </c>
      <c r="F21" s="45">
        <f>'PF_DAILY(Sorted)'!N21</f>
        <v>12.61551</v>
      </c>
      <c r="G21" s="45">
        <f>'PF_DAILY(Sorted)'!O21</f>
        <v>12.62288</v>
      </c>
      <c r="H21" s="45">
        <f>'PF_DAILY(Sorted)'!P21</f>
        <v>12.7509</v>
      </c>
      <c r="I21" s="45">
        <f>'PF_DAILY(Sorted)'!Q21</f>
        <v>12.577439999999999</v>
      </c>
      <c r="J21" s="45">
        <f>'PF_DAILY(Sorted)'!R21</f>
        <v>2.4060000000000002E-2</v>
      </c>
      <c r="K21" s="45">
        <f>'PF_DAILY(Sorted)'!S21</f>
        <v>3.807E-2</v>
      </c>
      <c r="L21" s="45">
        <f>'PF_DAILY(Sorted)'!T21</f>
        <v>3.107E-2</v>
      </c>
      <c r="M21" s="45">
        <f>'PF_DAILY(Sorted)'!U21</f>
        <v>2.4599999999999999E-3</v>
      </c>
    </row>
    <row r="22" spans="1:13" ht="14" x14ac:dyDescent="0.3">
      <c r="A22" s="44" t="str">
        <f>'PF_DAILY(Sorted)'!H22</f>
        <v>瑞士法郎/日元</v>
      </c>
      <c r="B22" s="44" t="str">
        <f>'PF_DAILY(Sorted)'!E22</f>
        <v>CHFJPY</v>
      </c>
      <c r="C22" s="40" t="str">
        <f>'PF_DAILY(Sorted)'!F22</f>
        <v>外汇2</v>
      </c>
      <c r="D22" s="45">
        <f>'PF_DAILY(Sorted)'!L22</f>
        <v>183.95400000000001</v>
      </c>
      <c r="E22" s="45">
        <f>'PF_DAILY(Sorted)'!M22</f>
        <v>184.31399999999999</v>
      </c>
      <c r="F22" s="45">
        <f>'PF_DAILY(Sorted)'!N22</f>
        <v>183.411</v>
      </c>
      <c r="G22" s="45">
        <f>'PF_DAILY(Sorted)'!O22</f>
        <v>183.43</v>
      </c>
      <c r="H22" s="45">
        <f>'PF_DAILY(Sorted)'!P22</f>
        <v>184.21799999999999</v>
      </c>
      <c r="I22" s="45">
        <f>'PF_DAILY(Sorted)'!Q22</f>
        <v>182.55</v>
      </c>
      <c r="J22" s="45">
        <f>'PF_DAILY(Sorted)'!R22</f>
        <v>9.6000000000000002E-2</v>
      </c>
      <c r="K22" s="45">
        <f>'PF_DAILY(Sorted)'!S22</f>
        <v>0.86099999999999999</v>
      </c>
      <c r="L22" s="45">
        <f>'PF_DAILY(Sorted)'!T22</f>
        <v>0.47849999999999998</v>
      </c>
      <c r="M22" s="45">
        <f>'PF_DAILY(Sorted)'!U22</f>
        <v>2.6099999999999999E-3</v>
      </c>
    </row>
    <row r="23" spans="1:13" ht="14" x14ac:dyDescent="0.3">
      <c r="A23" s="44" t="str">
        <f>'PF_DAILY(Sorted)'!H23</f>
        <v>美国小型股2000</v>
      </c>
      <c r="B23" s="44" t="str">
        <f>'PF_DAILY(Sorted)'!E23</f>
        <v>US2000</v>
      </c>
      <c r="C23" s="40" t="str">
        <f>'PF_DAILY(Sorted)'!F23</f>
        <v>指数</v>
      </c>
      <c r="D23" s="45">
        <f>'PF_DAILY(Sorted)'!L23</f>
        <v>2252.5</v>
      </c>
      <c r="E23" s="45">
        <f>'PF_DAILY(Sorted)'!M23</f>
        <v>2277.1</v>
      </c>
      <c r="F23" s="45">
        <f>'PF_DAILY(Sorted)'!N23</f>
        <v>2244.6</v>
      </c>
      <c r="G23" s="45">
        <f>'PF_DAILY(Sorted)'!O23</f>
        <v>2263.9</v>
      </c>
      <c r="H23" s="45">
        <f>'PF_DAILY(Sorted)'!P23</f>
        <v>2268.1999999999998</v>
      </c>
      <c r="I23" s="45">
        <f>'PF_DAILY(Sorted)'!Q23</f>
        <v>2247.8000000000002</v>
      </c>
      <c r="J23" s="45">
        <f>'PF_DAILY(Sorted)'!R23</f>
        <v>8.9</v>
      </c>
      <c r="K23" s="45">
        <f>'PF_DAILY(Sorted)'!S23</f>
        <v>3.2</v>
      </c>
      <c r="L23" s="45">
        <f>'PF_DAILY(Sorted)'!T23</f>
        <v>6.05</v>
      </c>
      <c r="M23" s="45">
        <f>'PF_DAILY(Sorted)'!U23</f>
        <v>2.6700000000000001E-3</v>
      </c>
    </row>
    <row r="24" spans="1:13" ht="14" x14ac:dyDescent="0.3">
      <c r="A24" s="44" t="str">
        <f>'PF_DAILY(Sorted)'!H24</f>
        <v>英镑/瑞典克朗</v>
      </c>
      <c r="B24" s="44" t="str">
        <f>'PF_DAILY(Sorted)'!E24</f>
        <v>GBPSEK</v>
      </c>
      <c r="C24" s="40" t="str">
        <f>'PF_DAILY(Sorted)'!F24</f>
        <v>外汇5</v>
      </c>
      <c r="D24" s="45">
        <f>'PF_DAILY(Sorted)'!L24</f>
        <v>12.90619</v>
      </c>
      <c r="E24" s="45">
        <f>'PF_DAILY(Sorted)'!M24</f>
        <v>12.94542</v>
      </c>
      <c r="F24" s="45">
        <f>'PF_DAILY(Sorted)'!N24</f>
        <v>12.872640000000001</v>
      </c>
      <c r="G24" s="45">
        <f>'PF_DAILY(Sorted)'!O24</f>
        <v>12.872809999999999</v>
      </c>
      <c r="H24" s="45">
        <f>'PF_DAILY(Sorted)'!P24</f>
        <v>12.9069</v>
      </c>
      <c r="I24" s="45">
        <f>'PF_DAILY(Sorted)'!Q24</f>
        <v>12.841290000000001</v>
      </c>
      <c r="J24" s="45">
        <f>'PF_DAILY(Sorted)'!R24</f>
        <v>3.8519999999999999E-2</v>
      </c>
      <c r="K24" s="45">
        <f>'PF_DAILY(Sorted)'!S24</f>
        <v>3.1350000000000003E-2</v>
      </c>
      <c r="L24" s="45">
        <f>'PF_DAILY(Sorted)'!T24</f>
        <v>3.4930000000000003E-2</v>
      </c>
      <c r="M24" s="45">
        <f>'PF_DAILY(Sorted)'!U24</f>
        <v>2.7100000000000002E-3</v>
      </c>
    </row>
    <row r="25" spans="1:13" ht="14" x14ac:dyDescent="0.3">
      <c r="A25" s="44" t="str">
        <f>'PF_DAILY(Sorted)'!H25</f>
        <v>欧元/南非兰特</v>
      </c>
      <c r="B25" s="44" t="str">
        <f>'PF_DAILY(Sorted)'!E25</f>
        <v>EURZAR</v>
      </c>
      <c r="C25" s="40" t="str">
        <f>'PF_DAILY(Sorted)'!F25</f>
        <v>外汇4</v>
      </c>
      <c r="D25" s="45">
        <f>'PF_DAILY(Sorted)'!L25</f>
        <v>20.865300000000001</v>
      </c>
      <c r="E25" s="45">
        <f>'PF_DAILY(Sorted)'!M25</f>
        <v>20.912669999999999</v>
      </c>
      <c r="F25" s="45">
        <f>'PF_DAILY(Sorted)'!N25</f>
        <v>20.68873</v>
      </c>
      <c r="G25" s="45">
        <f>'PF_DAILY(Sorted)'!O25</f>
        <v>20.727519999999998</v>
      </c>
      <c r="H25" s="45">
        <f>'PF_DAILY(Sorted)'!P25</f>
        <v>20.928429999999999</v>
      </c>
      <c r="I25" s="45">
        <f>'PF_DAILY(Sorted)'!Q25</f>
        <v>20.787680000000002</v>
      </c>
      <c r="J25" s="45">
        <f>'PF_DAILY(Sorted)'!R25</f>
        <v>1.576E-2</v>
      </c>
      <c r="K25" s="45">
        <f>'PF_DAILY(Sorted)'!S25</f>
        <v>9.8949999999999996E-2</v>
      </c>
      <c r="L25" s="45">
        <f>'PF_DAILY(Sorted)'!T25</f>
        <v>5.7360000000000001E-2</v>
      </c>
      <c r="M25" s="45">
        <f>'PF_DAILY(Sorted)'!U25</f>
        <v>2.7699999999999999E-3</v>
      </c>
    </row>
    <row r="26" spans="1:13" ht="14" x14ac:dyDescent="0.3">
      <c r="A26" s="44" t="str">
        <f>'PF_DAILY(Sorted)'!H26</f>
        <v>瑞士20指数</v>
      </c>
      <c r="B26" s="44" t="str">
        <f>'PF_DAILY(Sorted)'!E26</f>
        <v>SWISS20</v>
      </c>
      <c r="C26" s="40" t="str">
        <f>'PF_DAILY(Sorted)'!F26</f>
        <v>指数</v>
      </c>
      <c r="D26" s="45">
        <f>'PF_DAILY(Sorted)'!L26</f>
        <v>12030</v>
      </c>
      <c r="E26" s="45">
        <f>'PF_DAILY(Sorted)'!M26</f>
        <v>12135</v>
      </c>
      <c r="F26" s="45">
        <f>'PF_DAILY(Sorted)'!N26</f>
        <v>12020</v>
      </c>
      <c r="G26" s="45">
        <f>'PF_DAILY(Sorted)'!O26</f>
        <v>12116</v>
      </c>
      <c r="H26" s="45">
        <f>'PF_DAILY(Sorted)'!P26</f>
        <v>12085</v>
      </c>
      <c r="I26" s="45">
        <f>'PF_DAILY(Sorted)'!Q26</f>
        <v>12042</v>
      </c>
      <c r="J26" s="45">
        <f>'PF_DAILY(Sorted)'!R26</f>
        <v>50</v>
      </c>
      <c r="K26" s="45">
        <f>'PF_DAILY(Sorted)'!S26</f>
        <v>22</v>
      </c>
      <c r="L26" s="45">
        <f>'PF_DAILY(Sorted)'!T26</f>
        <v>36</v>
      </c>
      <c r="M26" s="45">
        <f>'PF_DAILY(Sorted)'!U26</f>
        <v>2.97E-3</v>
      </c>
    </row>
    <row r="27" spans="1:13" ht="14" x14ac:dyDescent="0.3">
      <c r="A27" s="44" t="str">
        <f>'PF_DAILY(Sorted)'!H27</f>
        <v>新加坡元/日元</v>
      </c>
      <c r="B27" s="44" t="str">
        <f>'PF_DAILY(Sorted)'!E27</f>
        <v>SGDJPY</v>
      </c>
      <c r="C27" s="40" t="str">
        <f>'PF_DAILY(Sorted)'!F27</f>
        <v>外汇6</v>
      </c>
      <c r="D27" s="45">
        <f>'PF_DAILY(Sorted)'!L27</f>
        <v>114.23</v>
      </c>
      <c r="E27" s="45">
        <f>'PF_DAILY(Sorted)'!M27</f>
        <v>114.541</v>
      </c>
      <c r="F27" s="45">
        <f>'PF_DAILY(Sorted)'!N27</f>
        <v>113.931</v>
      </c>
      <c r="G27" s="45">
        <f>'PF_DAILY(Sorted)'!O27</f>
        <v>114.221</v>
      </c>
      <c r="H27" s="45">
        <f>'PF_DAILY(Sorted)'!P27</f>
        <v>115.203</v>
      </c>
      <c r="I27" s="45">
        <f>'PF_DAILY(Sorted)'!Q27</f>
        <v>113.908</v>
      </c>
      <c r="J27" s="45">
        <f>'PF_DAILY(Sorted)'!R27</f>
        <v>0.66200000000000003</v>
      </c>
      <c r="K27" s="45">
        <f>'PF_DAILY(Sorted)'!S27</f>
        <v>2.3E-2</v>
      </c>
      <c r="L27" s="45">
        <f>'PF_DAILY(Sorted)'!T27</f>
        <v>0.34250000000000003</v>
      </c>
      <c r="M27" s="45">
        <f>'PF_DAILY(Sorted)'!U27</f>
        <v>3.0000000000000001E-3</v>
      </c>
    </row>
    <row r="28" spans="1:13" ht="14" x14ac:dyDescent="0.3">
      <c r="A28" s="44" t="str">
        <f>'PF_DAILY(Sorted)'!H28</f>
        <v>黄金/美元</v>
      </c>
      <c r="B28" s="44" t="str">
        <f>'PF_DAILY(Sorted)'!E28</f>
        <v>XAUUSD</v>
      </c>
      <c r="C28" s="40" t="str">
        <f>'PF_DAILY(Sorted)'!F28</f>
        <v>金属</v>
      </c>
      <c r="D28" s="45">
        <f>'PF_DAILY(Sorted)'!L28</f>
        <v>3314.02</v>
      </c>
      <c r="E28" s="45">
        <f>'PF_DAILY(Sorted)'!M28</f>
        <v>3329.8</v>
      </c>
      <c r="F28" s="45">
        <f>'PF_DAILY(Sorted)'!N28</f>
        <v>3309.59</v>
      </c>
      <c r="G28" s="45">
        <f>'PF_DAILY(Sorted)'!O28</f>
        <v>3323.61</v>
      </c>
      <c r="H28" s="45">
        <f>'PF_DAILY(Sorted)'!P28</f>
        <v>3314.02</v>
      </c>
      <c r="I28" s="45">
        <f>'PF_DAILY(Sorted)'!Q28</f>
        <v>3314.02</v>
      </c>
      <c r="J28" s="45">
        <f>'PF_DAILY(Sorted)'!R28</f>
        <v>15.78</v>
      </c>
      <c r="K28" s="45">
        <f>'PF_DAILY(Sorted)'!S28</f>
        <v>4.43</v>
      </c>
      <c r="L28" s="45">
        <f>'PF_DAILY(Sorted)'!T28</f>
        <v>10.105</v>
      </c>
      <c r="M28" s="45">
        <f>'PF_DAILY(Sorted)'!U28</f>
        <v>3.0400000000000002E-3</v>
      </c>
    </row>
    <row r="29" spans="1:13" ht="14" x14ac:dyDescent="0.3">
      <c r="A29" s="44" t="str">
        <f>'PF_DAILY(Sorted)'!H29</f>
        <v>美元/新加坡元</v>
      </c>
      <c r="B29" s="44" t="str">
        <f>'PF_DAILY(Sorted)'!E29</f>
        <v>USDSGD</v>
      </c>
      <c r="C29" s="40" t="str">
        <f>'PF_DAILY(Sorted)'!F29</f>
        <v>外汇8</v>
      </c>
      <c r="D29" s="45">
        <f>'PF_DAILY(Sorted)'!L29</f>
        <v>1.2798</v>
      </c>
      <c r="E29" s="45">
        <f>'PF_DAILY(Sorted)'!M29</f>
        <v>1.2817499999999999</v>
      </c>
      <c r="F29" s="45">
        <f>'PF_DAILY(Sorted)'!N29</f>
        <v>1.2784199999999999</v>
      </c>
      <c r="G29" s="45">
        <f>'PF_DAILY(Sorted)'!O29</f>
        <v>1.2791999999999999</v>
      </c>
      <c r="H29" s="45">
        <f>'PF_DAILY(Sorted)'!P29</f>
        <v>1.28851</v>
      </c>
      <c r="I29" s="45">
        <f>'PF_DAILY(Sorted)'!Q29</f>
        <v>1.2798</v>
      </c>
      <c r="J29" s="45">
        <f>'PF_DAILY(Sorted)'!R29</f>
        <v>6.7600000000000004E-3</v>
      </c>
      <c r="K29" s="45">
        <f>'PF_DAILY(Sorted)'!S29</f>
        <v>1.3799999999999999E-3</v>
      </c>
      <c r="L29" s="45">
        <f>'PF_DAILY(Sorted)'!T29</f>
        <v>4.0699999999999998E-3</v>
      </c>
      <c r="M29" s="45">
        <f>'PF_DAILY(Sorted)'!U29</f>
        <v>3.1800000000000001E-3</v>
      </c>
    </row>
    <row r="30" spans="1:13" ht="14" x14ac:dyDescent="0.3">
      <c r="A30" s="44" t="str">
        <f>'PF_DAILY(Sorted)'!H30</f>
        <v>澳元/人民币</v>
      </c>
      <c r="B30" s="44" t="str">
        <f>'PF_DAILY(Sorted)'!E30</f>
        <v>AUDCNH</v>
      </c>
      <c r="C30" s="40" t="str">
        <f>'PF_DAILY(Sorted)'!F30</f>
        <v>外汇1</v>
      </c>
      <c r="D30" s="45">
        <f>'PF_DAILY(Sorted)'!L30</f>
        <v>4.6916000000000002</v>
      </c>
      <c r="E30" s="45">
        <f>'PF_DAILY(Sorted)'!M30</f>
        <v>4.7305000000000001</v>
      </c>
      <c r="F30" s="45">
        <f>'PF_DAILY(Sorted)'!N30</f>
        <v>4.6830999999999996</v>
      </c>
      <c r="G30" s="45">
        <f>'PF_DAILY(Sorted)'!O30</f>
        <v>4.7244000000000002</v>
      </c>
      <c r="H30" s="45">
        <f>'PF_DAILY(Sorted)'!P30</f>
        <v>4.7526000000000002</v>
      </c>
      <c r="I30" s="45">
        <f>'PF_DAILY(Sorted)'!Q30</f>
        <v>4.6916000000000002</v>
      </c>
      <c r="J30" s="45">
        <f>'PF_DAILY(Sorted)'!R30</f>
        <v>2.214E-2</v>
      </c>
      <c r="K30" s="45">
        <f>'PF_DAILY(Sorted)'!S30</f>
        <v>8.5299999999999994E-3</v>
      </c>
      <c r="L30" s="45">
        <f>'PF_DAILY(Sorted)'!T30</f>
        <v>1.5339999999999999E-2</v>
      </c>
      <c r="M30" s="45">
        <f>'PF_DAILY(Sorted)'!U30</f>
        <v>3.2499999999999999E-3</v>
      </c>
    </row>
    <row r="31" spans="1:13" ht="14" x14ac:dyDescent="0.3">
      <c r="A31" s="44" t="str">
        <f>'PF_DAILY(Sorted)'!H31</f>
        <v>澳元/日元</v>
      </c>
      <c r="B31" s="44" t="str">
        <f>'PF_DAILY(Sorted)'!E31</f>
        <v>AUDJPY</v>
      </c>
      <c r="C31" s="40" t="str">
        <f>'PF_DAILY(Sorted)'!F31</f>
        <v>外汇1</v>
      </c>
      <c r="D31" s="45">
        <f>'PF_DAILY(Sorted)'!L31</f>
        <v>95.605000000000004</v>
      </c>
      <c r="E31" s="45">
        <f>'PF_DAILY(Sorted)'!M31</f>
        <v>96.38</v>
      </c>
      <c r="F31" s="45">
        <f>'PF_DAILY(Sorted)'!N31</f>
        <v>95.382999999999996</v>
      </c>
      <c r="G31" s="45">
        <f>'PF_DAILY(Sorted)'!O31</f>
        <v>96.313999999999993</v>
      </c>
      <c r="H31" s="45">
        <f>'PF_DAILY(Sorted)'!P31</f>
        <v>95.891999999999996</v>
      </c>
      <c r="I31" s="45">
        <f>'PF_DAILY(Sorted)'!Q31</f>
        <v>95.241</v>
      </c>
      <c r="J31" s="45">
        <f>'PF_DAILY(Sorted)'!R31</f>
        <v>0.48799999999999999</v>
      </c>
      <c r="K31" s="45">
        <f>'PF_DAILY(Sorted)'!S31</f>
        <v>0.14199999999999999</v>
      </c>
      <c r="L31" s="45">
        <f>'PF_DAILY(Sorted)'!T31</f>
        <v>0.315</v>
      </c>
      <c r="M31" s="45">
        <f>'PF_DAILY(Sorted)'!U31</f>
        <v>3.2699999999999999E-3</v>
      </c>
    </row>
    <row r="32" spans="1:13" ht="14" x14ac:dyDescent="0.3">
      <c r="A32" s="44" t="str">
        <f>'PF_DAILY(Sorted)'!H32</f>
        <v>美元/新土耳其里拉</v>
      </c>
      <c r="B32" s="44" t="str">
        <f>'PF_DAILY(Sorted)'!E32</f>
        <v>USDTRY</v>
      </c>
      <c r="C32" s="40" t="str">
        <f>'PF_DAILY(Sorted)'!F32</f>
        <v>外汇8</v>
      </c>
      <c r="D32" s="45">
        <f>'PF_DAILY(Sorted)'!L32</f>
        <v>40.006509999999999</v>
      </c>
      <c r="E32" s="45">
        <f>'PF_DAILY(Sorted)'!M32</f>
        <v>40.076929999999997</v>
      </c>
      <c r="F32" s="45">
        <f>'PF_DAILY(Sorted)'!N32</f>
        <v>39.809869999999997</v>
      </c>
      <c r="G32" s="45">
        <f>'PF_DAILY(Sorted)'!O32</f>
        <v>40.057960000000001</v>
      </c>
      <c r="H32" s="45">
        <f>'PF_DAILY(Sorted)'!P32</f>
        <v>40.006509999999999</v>
      </c>
      <c r="I32" s="45">
        <f>'PF_DAILY(Sorted)'!Q32</f>
        <v>40.006509999999999</v>
      </c>
      <c r="J32" s="45">
        <f>'PF_DAILY(Sorted)'!R32</f>
        <v>7.0419999999999996E-2</v>
      </c>
      <c r="K32" s="45">
        <f>'PF_DAILY(Sorted)'!S32</f>
        <v>0.19664000000000001</v>
      </c>
      <c r="L32" s="45">
        <f>'PF_DAILY(Sorted)'!T32</f>
        <v>0.13353000000000001</v>
      </c>
      <c r="M32" s="45">
        <f>'PF_DAILY(Sorted)'!U32</f>
        <v>3.3300000000000001E-3</v>
      </c>
    </row>
    <row r="33" spans="1:13" ht="14" x14ac:dyDescent="0.3">
      <c r="A33" s="44" t="str">
        <f>'PF_DAILY(Sorted)'!H33</f>
        <v>澳元/挪威克朗</v>
      </c>
      <c r="B33" s="44" t="str">
        <f>'PF_DAILY(Sorted)'!E33</f>
        <v>AUDNOK</v>
      </c>
      <c r="C33" s="40" t="str">
        <f>'PF_DAILY(Sorted)'!F33</f>
        <v>外汇1</v>
      </c>
      <c r="D33" s="45">
        <f>'PF_DAILY(Sorted)'!L33</f>
        <v>6.5948000000000002</v>
      </c>
      <c r="E33" s="45">
        <f>'PF_DAILY(Sorted)'!M33</f>
        <v>6.6398000000000001</v>
      </c>
      <c r="F33" s="45">
        <f>'PF_DAILY(Sorted)'!N33</f>
        <v>6.5839999999999996</v>
      </c>
      <c r="G33" s="45">
        <f>'PF_DAILY(Sorted)'!O33</f>
        <v>6.6322999999999999</v>
      </c>
      <c r="H33" s="45">
        <f>'PF_DAILY(Sorted)'!P33</f>
        <v>6.6051000000000002</v>
      </c>
      <c r="I33" s="45">
        <f>'PF_DAILY(Sorted)'!Q33</f>
        <v>6.5743999999999998</v>
      </c>
      <c r="J33" s="45">
        <f>'PF_DAILY(Sorted)'!R33</f>
        <v>3.4700000000000002E-2</v>
      </c>
      <c r="K33" s="45">
        <f>'PF_DAILY(Sorted)'!S33</f>
        <v>9.5999999999999992E-3</v>
      </c>
      <c r="L33" s="45">
        <f>'PF_DAILY(Sorted)'!T33</f>
        <v>2.215E-2</v>
      </c>
      <c r="M33" s="45">
        <f>'PF_DAILY(Sorted)'!U33</f>
        <v>3.3400000000000001E-3</v>
      </c>
    </row>
    <row r="34" spans="1:13" ht="14" x14ac:dyDescent="0.3">
      <c r="A34" s="44" t="str">
        <f>'PF_DAILY(Sorted)'!H34</f>
        <v>欧元/新土耳其里拉</v>
      </c>
      <c r="B34" s="44" t="str">
        <f>'PF_DAILY(Sorted)'!E34</f>
        <v>EURTRY</v>
      </c>
      <c r="C34" s="40" t="str">
        <f>'PF_DAILY(Sorted)'!F34</f>
        <v>外汇4</v>
      </c>
      <c r="D34" s="45">
        <f>'PF_DAILY(Sorted)'!L34</f>
        <v>46.839170000000003</v>
      </c>
      <c r="E34" s="45">
        <f>'PF_DAILY(Sorted)'!M34</f>
        <v>47.143659999999997</v>
      </c>
      <c r="F34" s="45">
        <f>'PF_DAILY(Sorted)'!N34</f>
        <v>46.808660000000003</v>
      </c>
      <c r="G34" s="45">
        <f>'PF_DAILY(Sorted)'!O34</f>
        <v>46.963769999999997</v>
      </c>
      <c r="H34" s="45">
        <f>'PF_DAILY(Sorted)'!P34</f>
        <v>46.839170000000003</v>
      </c>
      <c r="I34" s="45">
        <f>'PF_DAILY(Sorted)'!Q34</f>
        <v>46.839170000000003</v>
      </c>
      <c r="J34" s="45">
        <f>'PF_DAILY(Sorted)'!R34</f>
        <v>0.30448999999999998</v>
      </c>
      <c r="K34" s="45">
        <f>'PF_DAILY(Sorted)'!S34</f>
        <v>3.0509999999999999E-2</v>
      </c>
      <c r="L34" s="45">
        <f>'PF_DAILY(Sorted)'!T34</f>
        <v>0.16750000000000001</v>
      </c>
      <c r="M34" s="45">
        <f>'PF_DAILY(Sorted)'!U34</f>
        <v>3.5699999999999998E-3</v>
      </c>
    </row>
    <row r="35" spans="1:13" ht="14" x14ac:dyDescent="0.3">
      <c r="A35" s="44" t="str">
        <f>'PF_DAILY(Sorted)'!H35</f>
        <v>黄金/欧元</v>
      </c>
      <c r="B35" s="44" t="str">
        <f>'PF_DAILY(Sorted)'!E35</f>
        <v>XAUEUR</v>
      </c>
      <c r="C35" s="40" t="str">
        <f>'PF_DAILY(Sorted)'!F35</f>
        <v>金属</v>
      </c>
      <c r="D35" s="45">
        <f>'PF_DAILY(Sorted)'!L35</f>
        <v>2826.61</v>
      </c>
      <c r="E35" s="45">
        <f>'PF_DAILY(Sorted)'!M35</f>
        <v>2843.95</v>
      </c>
      <c r="F35" s="45">
        <f>'PF_DAILY(Sorted)'!N35</f>
        <v>2823.6</v>
      </c>
      <c r="G35" s="45">
        <f>'PF_DAILY(Sorted)'!O35</f>
        <v>2840.39</v>
      </c>
      <c r="H35" s="45">
        <f>'PF_DAILY(Sorted)'!P35</f>
        <v>2826.61</v>
      </c>
      <c r="I35" s="45">
        <f>'PF_DAILY(Sorted)'!Q35</f>
        <v>2826.61</v>
      </c>
      <c r="J35" s="45">
        <f>'PF_DAILY(Sorted)'!R35</f>
        <v>17.34</v>
      </c>
      <c r="K35" s="45">
        <f>'PF_DAILY(Sorted)'!S35</f>
        <v>3.01</v>
      </c>
      <c r="L35" s="45">
        <f>'PF_DAILY(Sorted)'!T35</f>
        <v>10.175000000000001</v>
      </c>
      <c r="M35" s="45">
        <f>'PF_DAILY(Sorted)'!U35</f>
        <v>3.5799999999999998E-3</v>
      </c>
    </row>
    <row r="36" spans="1:13" ht="14" x14ac:dyDescent="0.3">
      <c r="A36" s="44" t="str">
        <f>'PF_DAILY(Sorted)'!H36</f>
        <v>英镑/挪威克朗</v>
      </c>
      <c r="B36" s="44" t="str">
        <f>'PF_DAILY(Sorted)'!E36</f>
        <v>GBPNOK</v>
      </c>
      <c r="C36" s="40" t="str">
        <f>'PF_DAILY(Sorted)'!F36</f>
        <v>外汇5</v>
      </c>
      <c r="D36" s="45">
        <f>'PF_DAILY(Sorted)'!L36</f>
        <v>13.68927</v>
      </c>
      <c r="E36" s="45">
        <f>'PF_DAILY(Sorted)'!M36</f>
        <v>13.725529999999999</v>
      </c>
      <c r="F36" s="45">
        <f>'PF_DAILY(Sorted)'!N36</f>
        <v>13.65554</v>
      </c>
      <c r="G36" s="45">
        <f>'PF_DAILY(Sorted)'!O36</f>
        <v>13.65925</v>
      </c>
      <c r="H36" s="45">
        <f>'PF_DAILY(Sorted)'!P36</f>
        <v>13.68927</v>
      </c>
      <c r="I36" s="45">
        <f>'PF_DAILY(Sorted)'!Q36</f>
        <v>13.592980000000001</v>
      </c>
      <c r="J36" s="45">
        <f>'PF_DAILY(Sorted)'!R36</f>
        <v>3.6260000000000001E-2</v>
      </c>
      <c r="K36" s="45">
        <f>'PF_DAILY(Sorted)'!S36</f>
        <v>6.2560000000000004E-2</v>
      </c>
      <c r="L36" s="45">
        <f>'PF_DAILY(Sorted)'!T36</f>
        <v>4.9410000000000003E-2</v>
      </c>
      <c r="M36" s="45">
        <f>'PF_DAILY(Sorted)'!U36</f>
        <v>3.62E-3</v>
      </c>
    </row>
    <row r="37" spans="1:13" ht="14" x14ac:dyDescent="0.3">
      <c r="A37" s="44" t="str">
        <f>'PF_DAILY(Sorted)'!H37</f>
        <v>美元/罗马尼亚列伊</v>
      </c>
      <c r="B37" s="44" t="str">
        <f>'PF_DAILY(Sorted)'!E37</f>
        <v>USDRON</v>
      </c>
      <c r="C37" s="40" t="str">
        <f>'PF_DAILY(Sorted)'!F37</f>
        <v>外汇8</v>
      </c>
      <c r="D37" s="45">
        <f>'PF_DAILY(Sorted)'!L37</f>
        <v>4.3236499999999998</v>
      </c>
      <c r="E37" s="45">
        <f>'PF_DAILY(Sorted)'!M37</f>
        <v>4.3536900000000003</v>
      </c>
      <c r="F37" s="45">
        <f>'PF_DAILY(Sorted)'!N37</f>
        <v>4.3167299999999997</v>
      </c>
      <c r="G37" s="45">
        <f>'PF_DAILY(Sorted)'!O37</f>
        <v>4.3314399999999997</v>
      </c>
      <c r="H37" s="45">
        <f>'PF_DAILY(Sorted)'!P37</f>
        <v>4.3236499999999998</v>
      </c>
      <c r="I37" s="45">
        <f>'PF_DAILY(Sorted)'!Q37</f>
        <v>4.3181900000000004</v>
      </c>
      <c r="J37" s="45">
        <f>'PF_DAILY(Sorted)'!R37</f>
        <v>3.0040000000000001E-2</v>
      </c>
      <c r="K37" s="45">
        <f>'PF_DAILY(Sorted)'!S37</f>
        <v>1.4599999999999999E-3</v>
      </c>
      <c r="L37" s="45">
        <f>'PF_DAILY(Sorted)'!T37</f>
        <v>1.575E-2</v>
      </c>
      <c r="M37" s="45">
        <f>'PF_DAILY(Sorted)'!U37</f>
        <v>3.64E-3</v>
      </c>
    </row>
    <row r="38" spans="1:13" ht="14" x14ac:dyDescent="0.3">
      <c r="A38" s="44" t="str">
        <f>'PF_DAILY(Sorted)'!H38</f>
        <v>HTG 燃油</v>
      </c>
      <c r="B38" s="44" t="str">
        <f>'PF_DAILY(Sorted)'!E38</f>
        <v>HTG_OIL</v>
      </c>
      <c r="C38" s="40" t="str">
        <f>'PF_DAILY(Sorted)'!F38</f>
        <v>商品</v>
      </c>
      <c r="D38" s="45">
        <f>'PF_DAILY(Sorted)'!L38</f>
        <v>24024</v>
      </c>
      <c r="E38" s="45">
        <f>'PF_DAILY(Sorted)'!M38</f>
        <v>24319</v>
      </c>
      <c r="F38" s="45">
        <f>'PF_DAILY(Sorted)'!N38</f>
        <v>23697</v>
      </c>
      <c r="G38" s="45">
        <f>'PF_DAILY(Sorted)'!O38</f>
        <v>23929</v>
      </c>
      <c r="H38" s="45">
        <f>'PF_DAILY(Sorted)'!P38</f>
        <v>24419</v>
      </c>
      <c r="I38" s="45">
        <f>'PF_DAILY(Sorted)'!Q38</f>
        <v>23776</v>
      </c>
      <c r="J38" s="45">
        <f>'PF_DAILY(Sorted)'!R38</f>
        <v>100</v>
      </c>
      <c r="K38" s="45">
        <f>'PF_DAILY(Sorted)'!S38</f>
        <v>79</v>
      </c>
      <c r="L38" s="45">
        <f>'PF_DAILY(Sorted)'!T38</f>
        <v>89.5</v>
      </c>
      <c r="M38" s="45">
        <f>'PF_DAILY(Sorted)'!U38</f>
        <v>3.7399999999999998E-3</v>
      </c>
    </row>
    <row r="39" spans="1:13" ht="14" x14ac:dyDescent="0.3">
      <c r="A39" s="44" t="str">
        <f>'PF_DAILY(Sorted)'!H39</f>
        <v>黄金/英镑</v>
      </c>
      <c r="B39" s="44" t="str">
        <f>'PF_DAILY(Sorted)'!E39</f>
        <v>XAUGBP</v>
      </c>
      <c r="C39" s="40" t="str">
        <f>'PF_DAILY(Sorted)'!F39</f>
        <v>金属</v>
      </c>
      <c r="D39" s="45">
        <f>'PF_DAILY(Sorted)'!L39</f>
        <v>2438.29</v>
      </c>
      <c r="E39" s="45">
        <f>'PF_DAILY(Sorted)'!M39</f>
        <v>2454.66</v>
      </c>
      <c r="F39" s="45">
        <f>'PF_DAILY(Sorted)'!N39</f>
        <v>2436.31</v>
      </c>
      <c r="G39" s="45">
        <f>'PF_DAILY(Sorted)'!O39</f>
        <v>2447.13</v>
      </c>
      <c r="H39" s="45">
        <f>'PF_DAILY(Sorted)'!P39</f>
        <v>2438.29</v>
      </c>
      <c r="I39" s="45">
        <f>'PF_DAILY(Sorted)'!Q39</f>
        <v>2438.29</v>
      </c>
      <c r="J39" s="45">
        <f>'PF_DAILY(Sorted)'!R39</f>
        <v>16.37</v>
      </c>
      <c r="K39" s="45">
        <f>'PF_DAILY(Sorted)'!S39</f>
        <v>1.98</v>
      </c>
      <c r="L39" s="45">
        <f>'PF_DAILY(Sorted)'!T39</f>
        <v>9.1750000000000007</v>
      </c>
      <c r="M39" s="45">
        <f>'PF_DAILY(Sorted)'!U39</f>
        <v>3.7499999999999999E-3</v>
      </c>
    </row>
    <row r="40" spans="1:13" ht="14" x14ac:dyDescent="0.3">
      <c r="A40" s="44" t="str">
        <f>'PF_DAILY(Sorted)'!H40</f>
        <v>标准普尔500</v>
      </c>
      <c r="B40" s="44" t="str">
        <f>'PF_DAILY(Sorted)'!E40</f>
        <v>SPX500</v>
      </c>
      <c r="C40" s="40" t="str">
        <f>'PF_DAILY(Sorted)'!F40</f>
        <v>指数</v>
      </c>
      <c r="D40" s="45">
        <f>'PF_DAILY(Sorted)'!L40</f>
        <v>6260.7</v>
      </c>
      <c r="E40" s="45">
        <f>'PF_DAILY(Sorted)'!M40</f>
        <v>6289.7</v>
      </c>
      <c r="F40" s="45">
        <f>'PF_DAILY(Sorted)'!N40</f>
        <v>6241.7</v>
      </c>
      <c r="G40" s="45">
        <f>'PF_DAILY(Sorted)'!O40</f>
        <v>6276.2</v>
      </c>
      <c r="H40" s="45">
        <f>'PF_DAILY(Sorted)'!P40</f>
        <v>6260.7</v>
      </c>
      <c r="I40" s="45">
        <f>'PF_DAILY(Sorted)'!Q40</f>
        <v>6260.7</v>
      </c>
      <c r="J40" s="45">
        <f>'PF_DAILY(Sorted)'!R40</f>
        <v>29</v>
      </c>
      <c r="K40" s="45">
        <f>'PF_DAILY(Sorted)'!S40</f>
        <v>19</v>
      </c>
      <c r="L40" s="45">
        <f>'PF_DAILY(Sorted)'!T40</f>
        <v>24</v>
      </c>
      <c r="M40" s="45">
        <f>'PF_DAILY(Sorted)'!U40</f>
        <v>3.82E-3</v>
      </c>
    </row>
    <row r="41" spans="1:13" ht="14" x14ac:dyDescent="0.3">
      <c r="A41" s="44" t="str">
        <f>'PF_DAILY(Sorted)'!H41</f>
        <v>小麦</v>
      </c>
      <c r="B41" s="44" t="str">
        <f>'PF_DAILY(Sorted)'!E41</f>
        <v>WHEAT</v>
      </c>
      <c r="C41" s="40" t="str">
        <f>'PF_DAILY(Sorted)'!F41</f>
        <v>商品</v>
      </c>
      <c r="D41" s="45">
        <f>'PF_DAILY(Sorted)'!L41</f>
        <v>543.75</v>
      </c>
      <c r="E41" s="45">
        <f>'PF_DAILY(Sorted)'!M41</f>
        <v>554.75</v>
      </c>
      <c r="F41" s="45">
        <f>'PF_DAILY(Sorted)'!N41</f>
        <v>540.5</v>
      </c>
      <c r="G41" s="45">
        <f>'PF_DAILY(Sorted)'!O41</f>
        <v>553.75</v>
      </c>
      <c r="H41" s="45">
        <f>'PF_DAILY(Sorted)'!P41</f>
        <v>552.30999999999995</v>
      </c>
      <c r="I41" s="45">
        <f>'PF_DAILY(Sorted)'!Q41</f>
        <v>538.64</v>
      </c>
      <c r="J41" s="45">
        <f>'PF_DAILY(Sorted)'!R41</f>
        <v>2.44</v>
      </c>
      <c r="K41" s="45">
        <f>'PF_DAILY(Sorted)'!S41</f>
        <v>1.86</v>
      </c>
      <c r="L41" s="45">
        <f>'PF_DAILY(Sorted)'!T41</f>
        <v>2.15</v>
      </c>
      <c r="M41" s="45">
        <f>'PF_DAILY(Sorted)'!U41</f>
        <v>3.8800000000000002E-3</v>
      </c>
    </row>
    <row r="42" spans="1:13" ht="14" x14ac:dyDescent="0.3">
      <c r="A42" s="44" t="str">
        <f>'PF_DAILY(Sorted)'!H42</f>
        <v>澳元/加元</v>
      </c>
      <c r="B42" s="44" t="str">
        <f>'PF_DAILY(Sorted)'!E42</f>
        <v>AUDCAD</v>
      </c>
      <c r="C42" s="40" t="str">
        <f>'PF_DAILY(Sorted)'!F42</f>
        <v>外汇1</v>
      </c>
      <c r="D42" s="45">
        <f>'PF_DAILY(Sorted)'!L42</f>
        <v>0.89400000000000002</v>
      </c>
      <c r="E42" s="45">
        <f>'PF_DAILY(Sorted)'!M42</f>
        <v>0.90046999999999999</v>
      </c>
      <c r="F42" s="45">
        <f>'PF_DAILY(Sorted)'!N42</f>
        <v>0.89251999999999998</v>
      </c>
      <c r="G42" s="45">
        <f>'PF_DAILY(Sorted)'!O42</f>
        <v>0.89907000000000004</v>
      </c>
      <c r="H42" s="45">
        <f>'PF_DAILY(Sorted)'!P42</f>
        <v>0.89400000000000002</v>
      </c>
      <c r="I42" s="45">
        <f>'PF_DAILY(Sorted)'!Q42</f>
        <v>0.89198999999999995</v>
      </c>
      <c r="J42" s="45">
        <f>'PF_DAILY(Sorted)'!R42</f>
        <v>6.4700000000000001E-3</v>
      </c>
      <c r="K42" s="45">
        <f>'PF_DAILY(Sorted)'!S42</f>
        <v>5.2999999999999998E-4</v>
      </c>
      <c r="L42" s="45">
        <f>'PF_DAILY(Sorted)'!T42</f>
        <v>3.5000000000000001E-3</v>
      </c>
      <c r="M42" s="45">
        <f>'PF_DAILY(Sorted)'!U42</f>
        <v>3.8899999999999998E-3</v>
      </c>
    </row>
    <row r="43" spans="1:13" ht="14" x14ac:dyDescent="0.3">
      <c r="A43" s="44" t="str">
        <f>'PF_DAILY(Sorted)'!H43</f>
        <v>道琼斯指数</v>
      </c>
      <c r="B43" s="44" t="str">
        <f>'PF_DAILY(Sorted)'!E43</f>
        <v>US30</v>
      </c>
      <c r="C43" s="40" t="str">
        <f>'PF_DAILY(Sorted)'!F43</f>
        <v>指数</v>
      </c>
      <c r="D43" s="45">
        <f>'PF_DAILY(Sorted)'!L43</f>
        <v>44448.7</v>
      </c>
      <c r="E43" s="45">
        <f>'PF_DAILY(Sorted)'!M43</f>
        <v>44775.5</v>
      </c>
      <c r="F43" s="45">
        <f>'PF_DAILY(Sorted)'!N43</f>
        <v>44299</v>
      </c>
      <c r="G43" s="45">
        <f>'PF_DAILY(Sorted)'!O43</f>
        <v>44598.2</v>
      </c>
      <c r="H43" s="45">
        <f>'PF_DAILY(Sorted)'!P43</f>
        <v>44468.6</v>
      </c>
      <c r="I43" s="45">
        <f>'PF_DAILY(Sorted)'!Q43</f>
        <v>44256.3</v>
      </c>
      <c r="J43" s="45">
        <f>'PF_DAILY(Sorted)'!R43</f>
        <v>306.89999999999998</v>
      </c>
      <c r="K43" s="45">
        <f>'PF_DAILY(Sorted)'!S43</f>
        <v>42.7</v>
      </c>
      <c r="L43" s="45">
        <f>'PF_DAILY(Sorted)'!T43</f>
        <v>174.8</v>
      </c>
      <c r="M43" s="45">
        <f>'PF_DAILY(Sorted)'!U43</f>
        <v>3.9199999999999999E-3</v>
      </c>
    </row>
    <row r="44" spans="1:13" ht="14" x14ac:dyDescent="0.3">
      <c r="A44" s="44" t="str">
        <f>'PF_DAILY(Sorted)'!H44</f>
        <v>黄金/日元</v>
      </c>
      <c r="B44" s="44" t="str">
        <f>'PF_DAILY(Sorted)'!E44</f>
        <v>XAUJPY</v>
      </c>
      <c r="C44" s="40" t="str">
        <f>'PF_DAILY(Sorted)'!F44</f>
        <v>金属</v>
      </c>
      <c r="D44" s="45">
        <f>'PF_DAILY(Sorted)'!L44</f>
        <v>484710</v>
      </c>
      <c r="E44" s="45">
        <f>'PF_DAILY(Sorted)'!M44</f>
        <v>487428</v>
      </c>
      <c r="F44" s="45">
        <f>'PF_DAILY(Sorted)'!N44</f>
        <v>483556</v>
      </c>
      <c r="G44" s="45">
        <f>'PF_DAILY(Sorted)'!O44</f>
        <v>486046</v>
      </c>
      <c r="H44" s="45">
        <f>'PF_DAILY(Sorted)'!P44</f>
        <v>484710</v>
      </c>
      <c r="I44" s="45">
        <f>'PF_DAILY(Sorted)'!Q44</f>
        <v>484710</v>
      </c>
      <c r="J44" s="45">
        <f>'PF_DAILY(Sorted)'!R44</f>
        <v>2718</v>
      </c>
      <c r="K44" s="45">
        <f>'PF_DAILY(Sorted)'!S44</f>
        <v>1154</v>
      </c>
      <c r="L44" s="45">
        <f>'PF_DAILY(Sorted)'!T44</f>
        <v>1936</v>
      </c>
      <c r="M44" s="45">
        <f>'PF_DAILY(Sorted)'!U44</f>
        <v>3.98E-3</v>
      </c>
    </row>
    <row r="45" spans="1:13" ht="14" x14ac:dyDescent="0.3">
      <c r="A45" s="44" t="str">
        <f>'PF_DAILY(Sorted)'!H45</f>
        <v>纳斯达克</v>
      </c>
      <c r="B45" s="44" t="str">
        <f>'PF_DAILY(Sorted)'!E45</f>
        <v>NAS100</v>
      </c>
      <c r="C45" s="40" t="str">
        <f>'PF_DAILY(Sorted)'!F45</f>
        <v>指数</v>
      </c>
      <c r="D45" s="45">
        <f>'PF_DAILY(Sorted)'!L45</f>
        <v>22851.5</v>
      </c>
      <c r="E45" s="45">
        <f>'PF_DAILY(Sorted)'!M45</f>
        <v>22900.1</v>
      </c>
      <c r="F45" s="45">
        <f>'PF_DAILY(Sorted)'!N45</f>
        <v>22712.9</v>
      </c>
      <c r="G45" s="45">
        <f>'PF_DAILY(Sorted)'!O45</f>
        <v>22820</v>
      </c>
      <c r="H45" s="45">
        <f>'PF_DAILY(Sorted)'!P45</f>
        <v>22851.5</v>
      </c>
      <c r="I45" s="45">
        <f>'PF_DAILY(Sorted)'!Q45</f>
        <v>22851.5</v>
      </c>
      <c r="J45" s="45">
        <f>'PF_DAILY(Sorted)'!R45</f>
        <v>48.6</v>
      </c>
      <c r="K45" s="45">
        <f>'PF_DAILY(Sorted)'!S45</f>
        <v>138.6</v>
      </c>
      <c r="L45" s="45">
        <f>'PF_DAILY(Sorted)'!T45</f>
        <v>93.6</v>
      </c>
      <c r="M45" s="45">
        <f>'PF_DAILY(Sorted)'!U45</f>
        <v>4.1000000000000003E-3</v>
      </c>
    </row>
    <row r="46" spans="1:13" ht="14" x14ac:dyDescent="0.3">
      <c r="A46" s="44" t="str">
        <f>'PF_DAILY(Sorted)'!H46</f>
        <v>美元/匈牙利福林</v>
      </c>
      <c r="B46" s="44" t="str">
        <f>'PF_DAILY(Sorted)'!E46</f>
        <v>USDHUF</v>
      </c>
      <c r="C46" s="40" t="str">
        <f>'PF_DAILY(Sorted)'!F46</f>
        <v>外汇7</v>
      </c>
      <c r="D46" s="45">
        <f>'PF_DAILY(Sorted)'!L46</f>
        <v>340.65600000000001</v>
      </c>
      <c r="E46" s="45">
        <f>'PF_DAILY(Sorted)'!M46</f>
        <v>341.96</v>
      </c>
      <c r="F46" s="45">
        <f>'PF_DAILY(Sorted)'!N46</f>
        <v>339.77300000000002</v>
      </c>
      <c r="G46" s="45">
        <f>'PF_DAILY(Sorted)'!O46</f>
        <v>340.61</v>
      </c>
      <c r="H46" s="45">
        <f>'PF_DAILY(Sorted)'!P46</f>
        <v>343.92599999999999</v>
      </c>
      <c r="I46" s="45">
        <f>'PF_DAILY(Sorted)'!Q46</f>
        <v>340.65600000000001</v>
      </c>
      <c r="J46" s="45">
        <f>'PF_DAILY(Sorted)'!R46</f>
        <v>1.966</v>
      </c>
      <c r="K46" s="45">
        <f>'PF_DAILY(Sorted)'!S46</f>
        <v>0.88300000000000001</v>
      </c>
      <c r="L46" s="45">
        <f>'PF_DAILY(Sorted)'!T46</f>
        <v>1.4245000000000001</v>
      </c>
      <c r="M46" s="45">
        <f>'PF_DAILY(Sorted)'!U46</f>
        <v>4.1799999999999997E-3</v>
      </c>
    </row>
    <row r="47" spans="1:13" ht="14" x14ac:dyDescent="0.3">
      <c r="A47" s="44" t="str">
        <f>'PF_DAILY(Sorted)'!H47</f>
        <v>欧元/挪威克朗</v>
      </c>
      <c r="B47" s="44" t="str">
        <f>'PF_DAILY(Sorted)'!E47</f>
        <v>EURNOK</v>
      </c>
      <c r="C47" s="40" t="str">
        <f>'PF_DAILY(Sorted)'!F47</f>
        <v>外汇3</v>
      </c>
      <c r="D47" s="45">
        <f>'PF_DAILY(Sorted)'!L47</f>
        <v>11.81686</v>
      </c>
      <c r="E47" s="45">
        <f>'PF_DAILY(Sorted)'!M47</f>
        <v>11.84234</v>
      </c>
      <c r="F47" s="45">
        <f>'PF_DAILY(Sorted)'!N47</f>
        <v>11.772539999999999</v>
      </c>
      <c r="G47" s="45">
        <f>'PF_DAILY(Sorted)'!O47</f>
        <v>11.772539999999999</v>
      </c>
      <c r="H47" s="45">
        <f>'PF_DAILY(Sorted)'!P47</f>
        <v>11.89927</v>
      </c>
      <c r="I47" s="45">
        <f>'PF_DAILY(Sorted)'!Q47</f>
        <v>11.81686</v>
      </c>
      <c r="J47" s="45">
        <f>'PF_DAILY(Sorted)'!R47</f>
        <v>5.6930000000000001E-2</v>
      </c>
      <c r="K47" s="45">
        <f>'PF_DAILY(Sorted)'!S47</f>
        <v>4.4319999999999998E-2</v>
      </c>
      <c r="L47" s="45">
        <f>'PF_DAILY(Sorted)'!T47</f>
        <v>5.0630000000000001E-2</v>
      </c>
      <c r="M47" s="45">
        <f>'PF_DAILY(Sorted)'!U47</f>
        <v>4.3E-3</v>
      </c>
    </row>
    <row r="48" spans="1:13" ht="14" x14ac:dyDescent="0.3">
      <c r="A48" s="44" t="str">
        <f>'PF_DAILY(Sorted)'!H48</f>
        <v>欧元/瑞士法郎</v>
      </c>
      <c r="B48" s="44" t="str">
        <f>'PF_DAILY(Sorted)'!E48</f>
        <v>EURCHF</v>
      </c>
      <c r="C48" s="40" t="str">
        <f>'PF_DAILY(Sorted)'!F48</f>
        <v>外汇2</v>
      </c>
      <c r="D48" s="45">
        <f>'PF_DAILY(Sorted)'!L48</f>
        <v>0.92996000000000001</v>
      </c>
      <c r="E48" s="45">
        <f>'PF_DAILY(Sorted)'!M48</f>
        <v>0.93274999999999997</v>
      </c>
      <c r="F48" s="45">
        <f>'PF_DAILY(Sorted)'!N48</f>
        <v>0.92962</v>
      </c>
      <c r="G48" s="45">
        <f>'PF_DAILY(Sorted)'!O48</f>
        <v>0.93225999999999998</v>
      </c>
      <c r="H48" s="45">
        <f>'PF_DAILY(Sorted)'!P48</f>
        <v>0.93013000000000001</v>
      </c>
      <c r="I48" s="45">
        <f>'PF_DAILY(Sorted)'!Q48</f>
        <v>0.92400000000000004</v>
      </c>
      <c r="J48" s="45">
        <f>'PF_DAILY(Sorted)'!R48</f>
        <v>2.6199999999999999E-3</v>
      </c>
      <c r="K48" s="45">
        <f>'PF_DAILY(Sorted)'!S48</f>
        <v>5.62E-3</v>
      </c>
      <c r="L48" s="45">
        <f>'PF_DAILY(Sorted)'!T48</f>
        <v>4.1200000000000004E-3</v>
      </c>
      <c r="M48" s="45">
        <f>'PF_DAILY(Sorted)'!U48</f>
        <v>4.4200000000000003E-3</v>
      </c>
    </row>
    <row r="49" spans="1:13" ht="14" x14ac:dyDescent="0.3">
      <c r="A49" s="44" t="str">
        <f>'PF_DAILY(Sorted)'!H49</f>
        <v>瑞士法郎/匈牙利福林</v>
      </c>
      <c r="B49" s="44" t="str">
        <f>'PF_DAILY(Sorted)'!E49</f>
        <v>CHFHUF</v>
      </c>
      <c r="C49" s="40" t="str">
        <f>'PF_DAILY(Sorted)'!F49</f>
        <v>外汇2</v>
      </c>
      <c r="D49" s="45">
        <f>'PF_DAILY(Sorted)'!L49</f>
        <v>428.596</v>
      </c>
      <c r="E49" s="45">
        <f>'PF_DAILY(Sorted)'!M49</f>
        <v>429.38</v>
      </c>
      <c r="F49" s="45">
        <f>'PF_DAILY(Sorted)'!N49</f>
        <v>426.93099999999998</v>
      </c>
      <c r="G49" s="45">
        <f>'PF_DAILY(Sorted)'!O49</f>
        <v>427.05700000000002</v>
      </c>
      <c r="H49" s="45">
        <f>'PF_DAILY(Sorted)'!P49</f>
        <v>428.596</v>
      </c>
      <c r="I49" s="45">
        <f>'PF_DAILY(Sorted)'!Q49</f>
        <v>423.87900000000002</v>
      </c>
      <c r="J49" s="45">
        <f>'PF_DAILY(Sorted)'!R49</f>
        <v>0.78400000000000003</v>
      </c>
      <c r="K49" s="45">
        <f>'PF_DAILY(Sorted)'!S49</f>
        <v>3.052</v>
      </c>
      <c r="L49" s="45">
        <f>'PF_DAILY(Sorted)'!T49</f>
        <v>1.9179999999999999</v>
      </c>
      <c r="M49" s="45">
        <f>'PF_DAILY(Sorted)'!U49</f>
        <v>4.4900000000000001E-3</v>
      </c>
    </row>
    <row r="50" spans="1:13" ht="14" x14ac:dyDescent="0.3">
      <c r="A50" s="44" t="str">
        <f>'PF_DAILY(Sorted)'!H50</f>
        <v>欧元/澳元</v>
      </c>
      <c r="B50" s="44" t="str">
        <f>'PF_DAILY(Sorted)'!E50</f>
        <v>EURAUD</v>
      </c>
      <c r="C50" s="40" t="str">
        <f>'PF_DAILY(Sorted)'!F50</f>
        <v>外汇2</v>
      </c>
      <c r="D50" s="45">
        <f>'PF_DAILY(Sorted)'!L50</f>
        <v>1.79088</v>
      </c>
      <c r="E50" s="45">
        <f>'PF_DAILY(Sorted)'!M50</f>
        <v>1.7964100000000001</v>
      </c>
      <c r="F50" s="45">
        <f>'PF_DAILY(Sorted)'!N50</f>
        <v>1.7741800000000001</v>
      </c>
      <c r="G50" s="45">
        <f>'PF_DAILY(Sorted)'!O50</f>
        <v>1.77559</v>
      </c>
      <c r="H50" s="45">
        <f>'PF_DAILY(Sorted)'!P50</f>
        <v>1.79088</v>
      </c>
      <c r="I50" s="45">
        <f>'PF_DAILY(Sorted)'!Q50</f>
        <v>1.7637400000000001</v>
      </c>
      <c r="J50" s="45">
        <f>'PF_DAILY(Sorted)'!R50</f>
        <v>5.5300000000000002E-3</v>
      </c>
      <c r="K50" s="45">
        <f>'PF_DAILY(Sorted)'!S50</f>
        <v>1.044E-2</v>
      </c>
      <c r="L50" s="45">
        <f>'PF_DAILY(Sorted)'!T50</f>
        <v>7.9900000000000006E-3</v>
      </c>
      <c r="M50" s="45">
        <f>'PF_DAILY(Sorted)'!U50</f>
        <v>4.4999999999999997E-3</v>
      </c>
    </row>
    <row r="51" spans="1:13" ht="14" x14ac:dyDescent="0.3">
      <c r="A51" s="44" t="str">
        <f>'PF_DAILY(Sorted)'!H51</f>
        <v>英镑/日元</v>
      </c>
      <c r="B51" s="44" t="str">
        <f>'PF_DAILY(Sorted)'!E51</f>
        <v>GBPJPY</v>
      </c>
      <c r="C51" s="40" t="str">
        <f>'PF_DAILY(Sorted)'!F51</f>
        <v>外汇5</v>
      </c>
      <c r="D51" s="45">
        <f>'PF_DAILY(Sorted)'!L51</f>
        <v>198.57599999999999</v>
      </c>
      <c r="E51" s="45">
        <f>'PF_DAILY(Sorted)'!M51</f>
        <v>199.22900000000001</v>
      </c>
      <c r="F51" s="45">
        <f>'PF_DAILY(Sorted)'!N51</f>
        <v>198.35499999999999</v>
      </c>
      <c r="G51" s="45">
        <f>'PF_DAILY(Sorted)'!O51</f>
        <v>198.50700000000001</v>
      </c>
      <c r="H51" s="45">
        <f>'PF_DAILY(Sorted)'!P51</f>
        <v>199.71799999999999</v>
      </c>
      <c r="I51" s="45">
        <f>'PF_DAILY(Sorted)'!Q51</f>
        <v>197.04900000000001</v>
      </c>
      <c r="J51" s="45">
        <f>'PF_DAILY(Sorted)'!R51</f>
        <v>0.48899999999999999</v>
      </c>
      <c r="K51" s="45">
        <f>'PF_DAILY(Sorted)'!S51</f>
        <v>1.306</v>
      </c>
      <c r="L51" s="45">
        <f>'PF_DAILY(Sorted)'!T51</f>
        <v>0.89749999999999996</v>
      </c>
      <c r="M51" s="45">
        <f>'PF_DAILY(Sorted)'!U51</f>
        <v>4.5199999999999997E-3</v>
      </c>
    </row>
    <row r="52" spans="1:13" ht="14" x14ac:dyDescent="0.3">
      <c r="A52" s="44" t="str">
        <f>'PF_DAILY(Sorted)'!H52</f>
        <v>黄金/澳元</v>
      </c>
      <c r="B52" s="44" t="str">
        <f>'PF_DAILY(Sorted)'!E52</f>
        <v>XAUAUD</v>
      </c>
      <c r="C52" s="40" t="str">
        <f>'PF_DAILY(Sorted)'!F52</f>
        <v>金属</v>
      </c>
      <c r="D52" s="45">
        <f>'PF_DAILY(Sorted)'!L52</f>
        <v>5068.6000000000004</v>
      </c>
      <c r="E52" s="45">
        <f>'PF_DAILY(Sorted)'!M52</f>
        <v>5082.72</v>
      </c>
      <c r="F52" s="45">
        <f>'PF_DAILY(Sorted)'!N52</f>
        <v>5036.93</v>
      </c>
      <c r="G52" s="45">
        <f>'PF_DAILY(Sorted)'!O52</f>
        <v>5043.84</v>
      </c>
      <c r="H52" s="45">
        <f>'PF_DAILY(Sorted)'!P52</f>
        <v>5068.6000000000004</v>
      </c>
      <c r="I52" s="45">
        <f>'PF_DAILY(Sorted)'!Q52</f>
        <v>5068.6000000000004</v>
      </c>
      <c r="J52" s="45">
        <f>'PF_DAILY(Sorted)'!R52</f>
        <v>14.12</v>
      </c>
      <c r="K52" s="45">
        <f>'PF_DAILY(Sorted)'!S52</f>
        <v>31.67</v>
      </c>
      <c r="L52" s="45">
        <f>'PF_DAILY(Sorted)'!T52</f>
        <v>22.895</v>
      </c>
      <c r="M52" s="45">
        <f>'PF_DAILY(Sorted)'!U52</f>
        <v>4.5399999999999998E-3</v>
      </c>
    </row>
    <row r="53" spans="1:13" ht="14" x14ac:dyDescent="0.3">
      <c r="A53" s="44" t="str">
        <f>'PF_DAILY(Sorted)'!H53</f>
        <v>黄金/瑞士法郎</v>
      </c>
      <c r="B53" s="44" t="str">
        <f>'PF_DAILY(Sorted)'!E53</f>
        <v>XAUCHF</v>
      </c>
      <c r="C53" s="40" t="str">
        <f>'PF_DAILY(Sorted)'!F53</f>
        <v>金属</v>
      </c>
      <c r="D53" s="45">
        <f>'PF_DAILY(Sorted)'!L53</f>
        <v>2630.13</v>
      </c>
      <c r="E53" s="45">
        <f>'PF_DAILY(Sorted)'!M53</f>
        <v>2652.01</v>
      </c>
      <c r="F53" s="45">
        <f>'PF_DAILY(Sorted)'!N53</f>
        <v>2627.57</v>
      </c>
      <c r="G53" s="45">
        <f>'PF_DAILY(Sorted)'!O53</f>
        <v>2648.2</v>
      </c>
      <c r="H53" s="45">
        <f>'PF_DAILY(Sorted)'!P53</f>
        <v>2630.13</v>
      </c>
      <c r="I53" s="45">
        <f>'PF_DAILY(Sorted)'!Q53</f>
        <v>2630.13</v>
      </c>
      <c r="J53" s="45">
        <f>'PF_DAILY(Sorted)'!R53</f>
        <v>21.88</v>
      </c>
      <c r="K53" s="45">
        <f>'PF_DAILY(Sorted)'!S53</f>
        <v>2.56</v>
      </c>
      <c r="L53" s="45">
        <f>'PF_DAILY(Sorted)'!T53</f>
        <v>12.22</v>
      </c>
      <c r="M53" s="45">
        <f>'PF_DAILY(Sorted)'!U53</f>
        <v>4.6100000000000004E-3</v>
      </c>
    </row>
    <row r="54" spans="1:13" ht="14" x14ac:dyDescent="0.3">
      <c r="A54" s="44" t="str">
        <f>'PF_DAILY(Sorted)'!H54</f>
        <v>英镑/新西兰元</v>
      </c>
      <c r="B54" s="44" t="str">
        <f>'PF_DAILY(Sorted)'!E54</f>
        <v>GBPNZD</v>
      </c>
      <c r="C54" s="40" t="str">
        <f>'PF_DAILY(Sorted)'!F54</f>
        <v>外汇5</v>
      </c>
      <c r="D54" s="45">
        <f>'PF_DAILY(Sorted)'!L54</f>
        <v>2.2583899999999999</v>
      </c>
      <c r="E54" s="45">
        <f>'PF_DAILY(Sorted)'!M54</f>
        <v>2.2669700000000002</v>
      </c>
      <c r="F54" s="45">
        <f>'PF_DAILY(Sorted)'!N54</f>
        <v>2.2484700000000002</v>
      </c>
      <c r="G54" s="45">
        <f>'PF_DAILY(Sorted)'!O54</f>
        <v>2.2486700000000002</v>
      </c>
      <c r="H54" s="45">
        <f>'PF_DAILY(Sorted)'!P54</f>
        <v>2.2809900000000001</v>
      </c>
      <c r="I54" s="45">
        <f>'PF_DAILY(Sorted)'!Q54</f>
        <v>2.2557299999999998</v>
      </c>
      <c r="J54" s="45">
        <f>'PF_DAILY(Sorted)'!R54</f>
        <v>1.4019999999999999E-2</v>
      </c>
      <c r="K54" s="45">
        <f>'PF_DAILY(Sorted)'!S54</f>
        <v>7.26E-3</v>
      </c>
      <c r="L54" s="45">
        <f>'PF_DAILY(Sorted)'!T54</f>
        <v>1.064E-2</v>
      </c>
      <c r="M54" s="45">
        <f>'PF_DAILY(Sorted)'!U54</f>
        <v>4.7299999999999998E-3</v>
      </c>
    </row>
    <row r="55" spans="1:13" ht="14" x14ac:dyDescent="0.3">
      <c r="A55" s="44" t="str">
        <f>'PF_DAILY(Sorted)'!H55</f>
        <v>欧元/日元</v>
      </c>
      <c r="B55" s="44" t="str">
        <f>'PF_DAILY(Sorted)'!E55</f>
        <v>EURJPY</v>
      </c>
      <c r="C55" s="40" t="str">
        <f>'PF_DAILY(Sorted)'!F55</f>
        <v>外汇3</v>
      </c>
      <c r="D55" s="45">
        <f>'PF_DAILY(Sorted)'!L55</f>
        <v>171.279</v>
      </c>
      <c r="E55" s="45">
        <f>'PF_DAILY(Sorted)'!M55</f>
        <v>171.767</v>
      </c>
      <c r="F55" s="45">
        <f>'PF_DAILY(Sorted)'!N55</f>
        <v>170.92400000000001</v>
      </c>
      <c r="G55" s="45">
        <f>'PF_DAILY(Sorted)'!O55</f>
        <v>171.07900000000001</v>
      </c>
      <c r="H55" s="45">
        <f>'PF_DAILY(Sorted)'!P55</f>
        <v>171.279</v>
      </c>
      <c r="I55" s="45">
        <f>'PF_DAILY(Sorted)'!Q55</f>
        <v>169.76400000000001</v>
      </c>
      <c r="J55" s="45">
        <f>'PF_DAILY(Sorted)'!R55</f>
        <v>0.48799999999999999</v>
      </c>
      <c r="K55" s="45">
        <f>'PF_DAILY(Sorted)'!S55</f>
        <v>1.1599999999999999</v>
      </c>
      <c r="L55" s="45">
        <f>'PF_DAILY(Sorted)'!T55</f>
        <v>0.82399999999999995</v>
      </c>
      <c r="M55" s="45">
        <f>'PF_DAILY(Sorted)'!U55</f>
        <v>4.8199999999999996E-3</v>
      </c>
    </row>
    <row r="56" spans="1:13" ht="14" x14ac:dyDescent="0.3">
      <c r="A56" s="44" t="str">
        <f>'PF_DAILY(Sorted)'!H56</f>
        <v>欧元/捷克克朗</v>
      </c>
      <c r="B56" s="44" t="str">
        <f>'PF_DAILY(Sorted)'!E56</f>
        <v>EURCZK</v>
      </c>
      <c r="C56" s="40" t="str">
        <f>'PF_DAILY(Sorted)'!F56</f>
        <v>外汇3</v>
      </c>
      <c r="D56" s="45">
        <f>'PF_DAILY(Sorted)'!L56</f>
        <v>24.635999999999999</v>
      </c>
      <c r="E56" s="45">
        <f>'PF_DAILY(Sorted)'!M56</f>
        <v>24.666</v>
      </c>
      <c r="F56" s="45">
        <f>'PF_DAILY(Sorted)'!N56</f>
        <v>24.54</v>
      </c>
      <c r="G56" s="45">
        <f>'PF_DAILY(Sorted)'!O56</f>
        <v>24.62</v>
      </c>
      <c r="H56" s="45">
        <f>'PF_DAILY(Sorted)'!P56</f>
        <v>24.808800000000002</v>
      </c>
      <c r="I56" s="45">
        <f>'PF_DAILY(Sorted)'!Q56</f>
        <v>24.635999999999999</v>
      </c>
      <c r="J56" s="45">
        <f>'PF_DAILY(Sorted)'!R56</f>
        <v>0.14280000000000001</v>
      </c>
      <c r="K56" s="45">
        <f>'PF_DAILY(Sorted)'!S56</f>
        <v>9.6000000000000002E-2</v>
      </c>
      <c r="L56" s="45">
        <f>'PF_DAILY(Sorted)'!T56</f>
        <v>0.11940000000000001</v>
      </c>
      <c r="M56" s="45">
        <f>'PF_DAILY(Sorted)'!U56</f>
        <v>4.8500000000000001E-3</v>
      </c>
    </row>
    <row r="57" spans="1:13" ht="14" x14ac:dyDescent="0.3">
      <c r="A57" s="44" t="str">
        <f>'PF_DAILY(Sorted)'!H57</f>
        <v>美元/波兰兹罗提</v>
      </c>
      <c r="B57" s="44" t="str">
        <f>'PF_DAILY(Sorted)'!E57</f>
        <v>USDPLN</v>
      </c>
      <c r="C57" s="40" t="str">
        <f>'PF_DAILY(Sorted)'!F57</f>
        <v>外汇8</v>
      </c>
      <c r="D57" s="45">
        <f>'PF_DAILY(Sorted)'!L57</f>
        <v>3.6161500000000002</v>
      </c>
      <c r="E57" s="45">
        <f>'PF_DAILY(Sorted)'!M57</f>
        <v>3.64663</v>
      </c>
      <c r="F57" s="45">
        <f>'PF_DAILY(Sorted)'!N57</f>
        <v>3.6102699999999999</v>
      </c>
      <c r="G57" s="45">
        <f>'PF_DAILY(Sorted)'!O57</f>
        <v>3.63225</v>
      </c>
      <c r="H57" s="45">
        <f>'PF_DAILY(Sorted)'!P57</f>
        <v>3.6770100000000001</v>
      </c>
      <c r="I57" s="45">
        <f>'PF_DAILY(Sorted)'!Q57</f>
        <v>3.6161500000000002</v>
      </c>
      <c r="J57" s="45">
        <f>'PF_DAILY(Sorted)'!R57</f>
        <v>3.0380000000000001E-2</v>
      </c>
      <c r="K57" s="45">
        <f>'PF_DAILY(Sorted)'!S57</f>
        <v>5.8799999999999998E-3</v>
      </c>
      <c r="L57" s="45">
        <f>'PF_DAILY(Sorted)'!T57</f>
        <v>1.813E-2</v>
      </c>
      <c r="M57" s="45">
        <f>'PF_DAILY(Sorted)'!U57</f>
        <v>4.9899999999999996E-3</v>
      </c>
    </row>
    <row r="58" spans="1:13" ht="14" x14ac:dyDescent="0.3">
      <c r="A58" s="44" t="str">
        <f>'PF_DAILY(Sorted)'!H58</f>
        <v>英镑/港元</v>
      </c>
      <c r="B58" s="44" t="str">
        <f>'PF_DAILY(Sorted)'!E58</f>
        <v>GBPHKD</v>
      </c>
      <c r="C58" s="40" t="str">
        <f>'PF_DAILY(Sorted)'!F58</f>
        <v>外汇5</v>
      </c>
      <c r="D58" s="45">
        <f>'PF_DAILY(Sorted)'!L58</f>
        <v>10.6585</v>
      </c>
      <c r="E58" s="45">
        <f>'PF_DAILY(Sorted)'!M58</f>
        <v>10.6904</v>
      </c>
      <c r="F58" s="45">
        <f>'PF_DAILY(Sorted)'!N58</f>
        <v>10.622400000000001</v>
      </c>
      <c r="G58" s="45">
        <f>'PF_DAILY(Sorted)'!O58</f>
        <v>10.648</v>
      </c>
      <c r="H58" s="45">
        <f>'PF_DAILY(Sorted)'!P58</f>
        <v>10.6907</v>
      </c>
      <c r="I58" s="45">
        <f>'PF_DAILY(Sorted)'!Q58</f>
        <v>10.5151</v>
      </c>
      <c r="J58" s="45">
        <f>'PF_DAILY(Sorted)'!R58</f>
        <v>2.9999999999999997E-4</v>
      </c>
      <c r="K58" s="45">
        <f>'PF_DAILY(Sorted)'!S58</f>
        <v>0.10730000000000001</v>
      </c>
      <c r="L58" s="45">
        <f>'PF_DAILY(Sorted)'!T58</f>
        <v>5.3800000000000001E-2</v>
      </c>
      <c r="M58" s="45">
        <f>'PF_DAILY(Sorted)'!U58</f>
        <v>5.0499999999999998E-3</v>
      </c>
    </row>
    <row r="59" spans="1:13" ht="14" x14ac:dyDescent="0.3">
      <c r="A59" s="44" t="str">
        <f>'PF_DAILY(Sorted)'!H59</f>
        <v>瑞士法郎/波兰兹罗提</v>
      </c>
      <c r="B59" s="44" t="str">
        <f>'PF_DAILY(Sorted)'!E59</f>
        <v>CHFPLN</v>
      </c>
      <c r="C59" s="40" t="str">
        <f>'PF_DAILY(Sorted)'!F59</f>
        <v>外汇2</v>
      </c>
      <c r="D59" s="45">
        <f>'PF_DAILY(Sorted)'!L59</f>
        <v>4.5510099999999998</v>
      </c>
      <c r="E59" s="45">
        <f>'PF_DAILY(Sorted)'!M59</f>
        <v>4.5683999999999996</v>
      </c>
      <c r="F59" s="45">
        <f>'PF_DAILY(Sorted)'!N59</f>
        <v>4.5371499999999996</v>
      </c>
      <c r="G59" s="45">
        <f>'PF_DAILY(Sorted)'!O59</f>
        <v>4.5546800000000003</v>
      </c>
      <c r="H59" s="45">
        <f>'PF_DAILY(Sorted)'!P59</f>
        <v>4.5510099999999998</v>
      </c>
      <c r="I59" s="45">
        <f>'PF_DAILY(Sorted)'!Q59</f>
        <v>4.5070800000000002</v>
      </c>
      <c r="J59" s="45">
        <f>'PF_DAILY(Sorted)'!R59</f>
        <v>1.7389999999999999E-2</v>
      </c>
      <c r="K59" s="45">
        <f>'PF_DAILY(Sorted)'!S59</f>
        <v>3.007E-2</v>
      </c>
      <c r="L59" s="45">
        <f>'PF_DAILY(Sorted)'!T59</f>
        <v>2.3730000000000001E-2</v>
      </c>
      <c r="M59" s="45">
        <f>'PF_DAILY(Sorted)'!U59</f>
        <v>5.2100000000000002E-3</v>
      </c>
    </row>
    <row r="60" spans="1:13" ht="14" x14ac:dyDescent="0.3">
      <c r="A60" s="44" t="str">
        <f>'PF_DAILY(Sorted)'!H60</f>
        <v>新西兰元/美元</v>
      </c>
      <c r="B60" s="44" t="str">
        <f>'PF_DAILY(Sorted)'!E60</f>
        <v>NZDUSD</v>
      </c>
      <c r="C60" s="40" t="str">
        <f>'PF_DAILY(Sorted)'!F60</f>
        <v>外汇6</v>
      </c>
      <c r="D60" s="45">
        <f>'PF_DAILY(Sorted)'!L60</f>
        <v>0.59916000000000003</v>
      </c>
      <c r="E60" s="45">
        <f>'PF_DAILY(Sorted)'!M60</f>
        <v>0.60345000000000004</v>
      </c>
      <c r="F60" s="45">
        <f>'PF_DAILY(Sorted)'!N60</f>
        <v>0.59884000000000004</v>
      </c>
      <c r="G60" s="45">
        <f>'PF_DAILY(Sorted)'!O60</f>
        <v>0.60316000000000003</v>
      </c>
      <c r="H60" s="45">
        <f>'PF_DAILY(Sorted)'!P60</f>
        <v>0.60946999999999996</v>
      </c>
      <c r="I60" s="45">
        <f>'PF_DAILY(Sorted)'!Q60</f>
        <v>0.59916000000000003</v>
      </c>
      <c r="J60" s="45">
        <f>'PF_DAILY(Sorted)'!R60</f>
        <v>6.0200000000000002E-3</v>
      </c>
      <c r="K60" s="45">
        <f>'PF_DAILY(Sorted)'!S60</f>
        <v>3.2000000000000003E-4</v>
      </c>
      <c r="L60" s="45">
        <f>'PF_DAILY(Sorted)'!T60</f>
        <v>3.1700000000000001E-3</v>
      </c>
      <c r="M60" s="45">
        <f>'PF_DAILY(Sorted)'!U60</f>
        <v>5.2599999999999999E-3</v>
      </c>
    </row>
    <row r="61" spans="1:13" ht="14" x14ac:dyDescent="0.3">
      <c r="A61" s="44" t="str">
        <f>'PF_DAILY(Sorted)'!H61</f>
        <v>美元/以色列新锡克尔</v>
      </c>
      <c r="B61" s="44" t="str">
        <f>'PF_DAILY(Sorted)'!E61</f>
        <v>USDILS</v>
      </c>
      <c r="C61" s="40" t="str">
        <f>'PF_DAILY(Sorted)'!F61</f>
        <v>外汇7</v>
      </c>
      <c r="D61" s="45">
        <f>'PF_DAILY(Sorted)'!L61</f>
        <v>3.3125499999999999</v>
      </c>
      <c r="E61" s="45">
        <f>'PF_DAILY(Sorted)'!M61</f>
        <v>3.3159100000000001</v>
      </c>
      <c r="F61" s="45">
        <f>'PF_DAILY(Sorted)'!N61</f>
        <v>3.2780900000000002</v>
      </c>
      <c r="G61" s="45">
        <f>'PF_DAILY(Sorted)'!O61</f>
        <v>3.30261</v>
      </c>
      <c r="H61" s="45">
        <f>'PF_DAILY(Sorted)'!P61</f>
        <v>3.3309700000000002</v>
      </c>
      <c r="I61" s="45">
        <f>'PF_DAILY(Sorted)'!Q61</f>
        <v>3.2982800000000001</v>
      </c>
      <c r="J61" s="45">
        <f>'PF_DAILY(Sorted)'!R61</f>
        <v>1.506E-2</v>
      </c>
      <c r="K61" s="45">
        <f>'PF_DAILY(Sorted)'!S61</f>
        <v>2.019E-2</v>
      </c>
      <c r="L61" s="45">
        <f>'PF_DAILY(Sorted)'!T61</f>
        <v>1.763E-2</v>
      </c>
      <c r="M61" s="45">
        <f>'PF_DAILY(Sorted)'!U61</f>
        <v>5.3400000000000001E-3</v>
      </c>
    </row>
    <row r="62" spans="1:13" ht="14" x14ac:dyDescent="0.3">
      <c r="A62" s="44" t="str">
        <f>'PF_DAILY(Sorted)'!H62</f>
        <v>巴黎CAC</v>
      </c>
      <c r="B62" s="44" t="str">
        <f>'PF_DAILY(Sorted)'!E62</f>
        <v>FRA40</v>
      </c>
      <c r="C62" s="40" t="str">
        <f>'PF_DAILY(Sorted)'!F62</f>
        <v>指数</v>
      </c>
      <c r="D62" s="45">
        <f>'PF_DAILY(Sorted)'!L62</f>
        <v>7897.8</v>
      </c>
      <c r="E62" s="45">
        <f>'PF_DAILY(Sorted)'!M62</f>
        <v>7940.3</v>
      </c>
      <c r="F62" s="45">
        <f>'PF_DAILY(Sorted)'!N62</f>
        <v>7884.3</v>
      </c>
      <c r="G62" s="45">
        <f>'PF_DAILY(Sorted)'!O62</f>
        <v>7912.2</v>
      </c>
      <c r="H62" s="45">
        <f>'PF_DAILY(Sorted)'!P62</f>
        <v>7996.9</v>
      </c>
      <c r="I62" s="45">
        <f>'PF_DAILY(Sorted)'!Q62</f>
        <v>7913.4</v>
      </c>
      <c r="J62" s="45">
        <f>'PF_DAILY(Sorted)'!R62</f>
        <v>56.6</v>
      </c>
      <c r="K62" s="45">
        <f>'PF_DAILY(Sorted)'!S62</f>
        <v>29.1</v>
      </c>
      <c r="L62" s="45">
        <f>'PF_DAILY(Sorted)'!T62</f>
        <v>42.85</v>
      </c>
      <c r="M62" s="45">
        <f>'PF_DAILY(Sorted)'!U62</f>
        <v>5.4200000000000003E-3</v>
      </c>
    </row>
    <row r="63" spans="1:13" ht="14" x14ac:dyDescent="0.3">
      <c r="A63" s="44" t="str">
        <f>'PF_DAILY(Sorted)'!H63</f>
        <v>美元/南非兰特</v>
      </c>
      <c r="B63" s="44" t="str">
        <f>'PF_DAILY(Sorted)'!E63</f>
        <v>USDZAR</v>
      </c>
      <c r="C63" s="40" t="str">
        <f>'PF_DAILY(Sorted)'!F63</f>
        <v>外汇8</v>
      </c>
      <c r="D63" s="45">
        <f>'PF_DAILY(Sorted)'!L63</f>
        <v>17.810379999999999</v>
      </c>
      <c r="E63" s="45">
        <f>'PF_DAILY(Sorted)'!M63</f>
        <v>17.813890000000001</v>
      </c>
      <c r="F63" s="45">
        <f>'PF_DAILY(Sorted)'!N63</f>
        <v>17.69894</v>
      </c>
      <c r="G63" s="45">
        <f>'PF_DAILY(Sorted)'!O63</f>
        <v>17.72268</v>
      </c>
      <c r="H63" s="45">
        <f>'PF_DAILY(Sorted)'!P63</f>
        <v>17.810379999999999</v>
      </c>
      <c r="I63" s="45">
        <f>'PF_DAILY(Sorted)'!Q63</f>
        <v>17.508700000000001</v>
      </c>
      <c r="J63" s="45">
        <f>'PF_DAILY(Sorted)'!R63</f>
        <v>3.5100000000000001E-3</v>
      </c>
      <c r="K63" s="45">
        <f>'PF_DAILY(Sorted)'!S63</f>
        <v>0.19023999999999999</v>
      </c>
      <c r="L63" s="45">
        <f>'PF_DAILY(Sorted)'!T63</f>
        <v>9.6879999999999994E-2</v>
      </c>
      <c r="M63" s="45">
        <f>'PF_DAILY(Sorted)'!U63</f>
        <v>5.47E-3</v>
      </c>
    </row>
    <row r="64" spans="1:13" ht="14" x14ac:dyDescent="0.3">
      <c r="A64" s="44" t="str">
        <f>'PF_DAILY(Sorted)'!H64</f>
        <v>英镑/南非兰特</v>
      </c>
      <c r="B64" s="44" t="str">
        <f>'PF_DAILY(Sorted)'!E64</f>
        <v>GBPZAR</v>
      </c>
      <c r="C64" s="40" t="str">
        <f>'PF_DAILY(Sorted)'!F64</f>
        <v>外汇5</v>
      </c>
      <c r="D64" s="45">
        <f>'PF_DAILY(Sorted)'!L64</f>
        <v>24.190300000000001</v>
      </c>
      <c r="E64" s="45">
        <f>'PF_DAILY(Sorted)'!M64</f>
        <v>24.2302</v>
      </c>
      <c r="F64" s="45">
        <f>'PF_DAILY(Sorted)'!N64</f>
        <v>24.019100000000002</v>
      </c>
      <c r="G64" s="45">
        <f>'PF_DAILY(Sorted)'!O64</f>
        <v>24.055199999999999</v>
      </c>
      <c r="H64" s="45">
        <f>'PF_DAILY(Sorted)'!P64</f>
        <v>24.341100000000001</v>
      </c>
      <c r="I64" s="45">
        <f>'PF_DAILY(Sorted)'!Q64</f>
        <v>24.1768</v>
      </c>
      <c r="J64" s="45">
        <f>'PF_DAILY(Sorted)'!R64</f>
        <v>0.11086</v>
      </c>
      <c r="K64" s="45">
        <f>'PF_DAILY(Sorted)'!S64</f>
        <v>0.15770999999999999</v>
      </c>
      <c r="L64" s="45">
        <f>'PF_DAILY(Sorted)'!T64</f>
        <v>0.13428999999999999</v>
      </c>
      <c r="M64" s="45">
        <f>'PF_DAILY(Sorted)'!U64</f>
        <v>5.5799999999999999E-3</v>
      </c>
    </row>
    <row r="65" spans="1:13" ht="14" x14ac:dyDescent="0.3">
      <c r="A65" s="44" t="str">
        <f>'PF_DAILY(Sorted)'!H65</f>
        <v>加元/瑞士法郎</v>
      </c>
      <c r="B65" s="44" t="str">
        <f>'PF_DAILY(Sorted)'!E65</f>
        <v>CADCHF</v>
      </c>
      <c r="C65" s="40" t="str">
        <f>'PF_DAILY(Sorted)'!F65</f>
        <v>外汇1</v>
      </c>
      <c r="D65" s="45">
        <f>'PF_DAILY(Sorted)'!L65</f>
        <v>0.57957999999999998</v>
      </c>
      <c r="E65" s="45">
        <f>'PF_DAILY(Sorted)'!M65</f>
        <v>0.58357000000000003</v>
      </c>
      <c r="F65" s="45">
        <f>'PF_DAILY(Sorted)'!N65</f>
        <v>0.57872000000000001</v>
      </c>
      <c r="G65" s="45">
        <f>'PF_DAILY(Sorted)'!O65</f>
        <v>0.58353999999999995</v>
      </c>
      <c r="H65" s="45">
        <f>'PF_DAILY(Sorted)'!P65</f>
        <v>0.58733000000000002</v>
      </c>
      <c r="I65" s="45">
        <f>'PF_DAILY(Sorted)'!Q65</f>
        <v>0.57579000000000002</v>
      </c>
      <c r="J65" s="45">
        <f>'PF_DAILY(Sorted)'!R65</f>
        <v>3.7599999999999999E-3</v>
      </c>
      <c r="K65" s="45">
        <f>'PF_DAILY(Sorted)'!S65</f>
        <v>2.9299999999999999E-3</v>
      </c>
      <c r="L65" s="45">
        <f>'PF_DAILY(Sorted)'!T65</f>
        <v>3.3400000000000001E-3</v>
      </c>
      <c r="M65" s="45">
        <f>'PF_DAILY(Sorted)'!U65</f>
        <v>5.7299999999999999E-3</v>
      </c>
    </row>
    <row r="66" spans="1:13" ht="14" x14ac:dyDescent="0.3">
      <c r="A66" s="44" t="str">
        <f>'PF_DAILY(Sorted)'!H66</f>
        <v>英镑/新加坡元</v>
      </c>
      <c r="B66" s="44" t="str">
        <f>'PF_DAILY(Sorted)'!E66</f>
        <v>GBPSGD</v>
      </c>
      <c r="C66" s="40" t="str">
        <f>'PF_DAILY(Sorted)'!F66</f>
        <v>外汇5</v>
      </c>
      <c r="D66" s="45">
        <f>'PF_DAILY(Sorted)'!L66</f>
        <v>1.73777</v>
      </c>
      <c r="E66" s="45">
        <f>'PF_DAILY(Sorted)'!M66</f>
        <v>1.74149</v>
      </c>
      <c r="F66" s="45">
        <f>'PF_DAILY(Sorted)'!N66</f>
        <v>1.73428</v>
      </c>
      <c r="G66" s="45">
        <f>'PF_DAILY(Sorted)'!O66</f>
        <v>1.73498</v>
      </c>
      <c r="H66" s="45">
        <f>'PF_DAILY(Sorted)'!P66</f>
        <v>1.76071</v>
      </c>
      <c r="I66" s="45">
        <f>'PF_DAILY(Sorted)'!Q66</f>
        <v>1.7323</v>
      </c>
      <c r="J66" s="45">
        <f>'PF_DAILY(Sorted)'!R66</f>
        <v>1.9220000000000001E-2</v>
      </c>
      <c r="K66" s="45">
        <f>'PF_DAILY(Sorted)'!S66</f>
        <v>1.98E-3</v>
      </c>
      <c r="L66" s="45">
        <f>'PF_DAILY(Sorted)'!T66</f>
        <v>1.06E-2</v>
      </c>
      <c r="M66" s="45">
        <f>'PF_DAILY(Sorted)'!U66</f>
        <v>6.11E-3</v>
      </c>
    </row>
    <row r="67" spans="1:13" ht="14" x14ac:dyDescent="0.3">
      <c r="A67" s="44" t="str">
        <f>'PF_DAILY(Sorted)'!H67</f>
        <v>挪威克朗/丹麦克朗</v>
      </c>
      <c r="B67" s="44" t="str">
        <f>'PF_DAILY(Sorted)'!E67</f>
        <v>NOKDKK</v>
      </c>
      <c r="C67" s="40" t="str">
        <f>'PF_DAILY(Sorted)'!F67</f>
        <v>外汇6</v>
      </c>
      <c r="D67" s="45">
        <f>'PF_DAILY(Sorted)'!L67</f>
        <v>0.62851999999999997</v>
      </c>
      <c r="E67" s="45">
        <f>'PF_DAILY(Sorted)'!M67</f>
        <v>0.63293999999999995</v>
      </c>
      <c r="F67" s="45">
        <f>'PF_DAILY(Sorted)'!N67</f>
        <v>0.62607000000000002</v>
      </c>
      <c r="G67" s="45">
        <f>'PF_DAILY(Sorted)'!O67</f>
        <v>0.6321</v>
      </c>
      <c r="H67" s="45">
        <f>'PF_DAILY(Sorted)'!P67</f>
        <v>0.62939000000000001</v>
      </c>
      <c r="I67" s="45">
        <f>'PF_DAILY(Sorted)'!Q67</f>
        <v>0.62185000000000001</v>
      </c>
      <c r="J67" s="45">
        <f>'PF_DAILY(Sorted)'!R67</f>
        <v>3.5500000000000002E-3</v>
      </c>
      <c r="K67" s="45">
        <f>'PF_DAILY(Sorted)'!S67</f>
        <v>4.2199999999999998E-3</v>
      </c>
      <c r="L67" s="45">
        <f>'PF_DAILY(Sorted)'!T67</f>
        <v>3.8800000000000002E-3</v>
      </c>
      <c r="M67" s="45">
        <f>'PF_DAILY(Sorted)'!U67</f>
        <v>6.1500000000000001E-3</v>
      </c>
    </row>
    <row r="68" spans="1:13" ht="14" x14ac:dyDescent="0.3">
      <c r="A68" s="44" t="str">
        <f>'PF_DAILY(Sorted)'!H68</f>
        <v>白银/美元</v>
      </c>
      <c r="B68" s="44" t="str">
        <f>'PF_DAILY(Sorted)'!E68</f>
        <v>XAGUSD</v>
      </c>
      <c r="C68" s="40" t="str">
        <f>'PF_DAILY(Sorted)'!F68</f>
        <v>金属</v>
      </c>
      <c r="D68" s="45">
        <f>'PF_DAILY(Sorted)'!L68</f>
        <v>36.366</v>
      </c>
      <c r="E68" s="45">
        <f>'PF_DAILY(Sorted)'!M68</f>
        <v>37.100999999999999</v>
      </c>
      <c r="F68" s="45">
        <f>'PF_DAILY(Sorted)'!N68</f>
        <v>36.331000000000003</v>
      </c>
      <c r="G68" s="45">
        <f>'PF_DAILY(Sorted)'!O68</f>
        <v>36.985999999999997</v>
      </c>
      <c r="H68" s="45">
        <f>'PF_DAILY(Sorted)'!P68</f>
        <v>37.061999999999998</v>
      </c>
      <c r="I68" s="45">
        <f>'PF_DAILY(Sorted)'!Q68</f>
        <v>35.914000000000001</v>
      </c>
      <c r="J68" s="45">
        <f>'PF_DAILY(Sorted)'!R68</f>
        <v>3.9E-2</v>
      </c>
      <c r="K68" s="45">
        <f>'PF_DAILY(Sorted)'!S68</f>
        <v>0.41699999999999998</v>
      </c>
      <c r="L68" s="45">
        <f>'PF_DAILY(Sorted)'!T68</f>
        <v>0.22800000000000001</v>
      </c>
      <c r="M68" s="45">
        <f>'PF_DAILY(Sorted)'!U68</f>
        <v>6.1599999999999997E-3</v>
      </c>
    </row>
    <row r="69" spans="1:13" ht="14" x14ac:dyDescent="0.3">
      <c r="A69" s="44" t="str">
        <f>'PF_DAILY(Sorted)'!H69</f>
        <v>新西兰元/加元</v>
      </c>
      <c r="B69" s="44" t="str">
        <f>'PF_DAILY(Sorted)'!E69</f>
        <v>NZDCAD</v>
      </c>
      <c r="C69" s="40" t="str">
        <f>'PF_DAILY(Sorted)'!F69</f>
        <v>外汇6</v>
      </c>
      <c r="D69" s="45">
        <f>'PF_DAILY(Sorted)'!L69</f>
        <v>0.81889000000000001</v>
      </c>
      <c r="E69" s="45">
        <f>'PF_DAILY(Sorted)'!M69</f>
        <v>0.82430000000000003</v>
      </c>
      <c r="F69" s="45">
        <f>'PF_DAILY(Sorted)'!N69</f>
        <v>0.81884000000000001</v>
      </c>
      <c r="G69" s="45">
        <f>'PF_DAILY(Sorted)'!O69</f>
        <v>0.82345000000000002</v>
      </c>
      <c r="H69" s="45">
        <f>'PF_DAILY(Sorted)'!P69</f>
        <v>0.81889000000000001</v>
      </c>
      <c r="I69" s="45">
        <f>'PF_DAILY(Sorted)'!Q69</f>
        <v>0.81386000000000003</v>
      </c>
      <c r="J69" s="45">
        <f>'PF_DAILY(Sorted)'!R69</f>
        <v>5.4099999999999999E-3</v>
      </c>
      <c r="K69" s="45">
        <f>'PF_DAILY(Sorted)'!S69</f>
        <v>4.9800000000000001E-3</v>
      </c>
      <c r="L69" s="45">
        <f>'PF_DAILY(Sorted)'!T69</f>
        <v>5.1999999999999998E-3</v>
      </c>
      <c r="M69" s="45">
        <f>'PF_DAILY(Sorted)'!U69</f>
        <v>6.3099999999999996E-3</v>
      </c>
    </row>
    <row r="70" spans="1:13" ht="14" x14ac:dyDescent="0.3">
      <c r="A70" s="44" t="str">
        <f>'PF_DAILY(Sorted)'!H70</f>
        <v>英国富时100</v>
      </c>
      <c r="B70" s="44" t="str">
        <f>'PF_DAILY(Sorted)'!E70</f>
        <v>UK100</v>
      </c>
      <c r="C70" s="40" t="str">
        <f>'PF_DAILY(Sorted)'!F70</f>
        <v>指数</v>
      </c>
      <c r="D70" s="45">
        <f>'PF_DAILY(Sorted)'!L70</f>
        <v>8898.7999999999993</v>
      </c>
      <c r="E70" s="45">
        <f>'PF_DAILY(Sorted)'!M70</f>
        <v>8991.2999999999993</v>
      </c>
      <c r="F70" s="45">
        <f>'PF_DAILY(Sorted)'!N70</f>
        <v>8890.2000000000007</v>
      </c>
      <c r="G70" s="45">
        <f>'PF_DAILY(Sorted)'!O70</f>
        <v>8975.4</v>
      </c>
      <c r="H70" s="45">
        <f>'PF_DAILY(Sorted)'!P70</f>
        <v>8919.7000000000007</v>
      </c>
      <c r="I70" s="45">
        <f>'PF_DAILY(Sorted)'!Q70</f>
        <v>8845.2000000000007</v>
      </c>
      <c r="J70" s="45">
        <f>'PF_DAILY(Sorted)'!R70</f>
        <v>71.599999999999994</v>
      </c>
      <c r="K70" s="45">
        <f>'PF_DAILY(Sorted)'!S70</f>
        <v>45</v>
      </c>
      <c r="L70" s="45">
        <f>'PF_DAILY(Sorted)'!T70</f>
        <v>58.3</v>
      </c>
      <c r="M70" s="45">
        <f>'PF_DAILY(Sorted)'!U70</f>
        <v>6.4999999999999997E-3</v>
      </c>
    </row>
    <row r="71" spans="1:13" ht="14" x14ac:dyDescent="0.3">
      <c r="A71" s="44" t="str">
        <f>'PF_DAILY(Sorted)'!H71</f>
        <v>日经指数</v>
      </c>
      <c r="B71" s="44" t="str">
        <f>'PF_DAILY(Sorted)'!E71</f>
        <v>JPN225</v>
      </c>
      <c r="C71" s="40" t="str">
        <f>'PF_DAILY(Sorted)'!F71</f>
        <v>指数</v>
      </c>
      <c r="D71" s="45">
        <f>'PF_DAILY(Sorted)'!L71</f>
        <v>39926</v>
      </c>
      <c r="E71" s="45">
        <f>'PF_DAILY(Sorted)'!M71</f>
        <v>39953</v>
      </c>
      <c r="F71" s="45">
        <f>'PF_DAILY(Sorted)'!N71</f>
        <v>39529</v>
      </c>
      <c r="G71" s="45">
        <f>'PF_DAILY(Sorted)'!O71</f>
        <v>39720</v>
      </c>
      <c r="H71" s="45">
        <f>'PF_DAILY(Sorted)'!P71</f>
        <v>40343</v>
      </c>
      <c r="I71" s="45">
        <f>'PF_DAILY(Sorted)'!Q71</f>
        <v>39400</v>
      </c>
      <c r="J71" s="45">
        <f>'PF_DAILY(Sorted)'!R71</f>
        <v>390</v>
      </c>
      <c r="K71" s="45">
        <f>'PF_DAILY(Sorted)'!S71</f>
        <v>129</v>
      </c>
      <c r="L71" s="45">
        <f>'PF_DAILY(Sorted)'!T71</f>
        <v>259.5</v>
      </c>
      <c r="M71" s="45">
        <f>'PF_DAILY(Sorted)'!U71</f>
        <v>6.5300000000000002E-3</v>
      </c>
    </row>
    <row r="72" spans="1:13" ht="14" x14ac:dyDescent="0.3">
      <c r="A72" s="44" t="str">
        <f>'PF_DAILY(Sorted)'!H72</f>
        <v>意大利40指数</v>
      </c>
      <c r="B72" s="44" t="str">
        <f>'PF_DAILY(Sorted)'!E72</f>
        <v>IT40</v>
      </c>
      <c r="C72" s="40" t="str">
        <f>'PF_DAILY(Sorted)'!F72</f>
        <v>指数</v>
      </c>
      <c r="D72" s="45">
        <f>'PF_DAILY(Sorted)'!L72</f>
        <v>40935</v>
      </c>
      <c r="E72" s="45">
        <f>'PF_DAILY(Sorted)'!M72</f>
        <v>40973</v>
      </c>
      <c r="F72" s="45">
        <f>'PF_DAILY(Sorted)'!N72</f>
        <v>40475</v>
      </c>
      <c r="G72" s="45">
        <f>'PF_DAILY(Sorted)'!O72</f>
        <v>40505</v>
      </c>
      <c r="H72" s="45">
        <f>'PF_DAILY(Sorted)'!P72</f>
        <v>40995</v>
      </c>
      <c r="I72" s="45">
        <f>'PF_DAILY(Sorted)'!Q72</f>
        <v>40995</v>
      </c>
      <c r="J72" s="45">
        <f>'PF_DAILY(Sorted)'!R72</f>
        <v>22</v>
      </c>
      <c r="K72" s="45">
        <f>'PF_DAILY(Sorted)'!S72</f>
        <v>520</v>
      </c>
      <c r="L72" s="45">
        <f>'PF_DAILY(Sorted)'!T72</f>
        <v>271</v>
      </c>
      <c r="M72" s="45">
        <f>'PF_DAILY(Sorted)'!U72</f>
        <v>6.6899999999999998E-3</v>
      </c>
    </row>
    <row r="73" spans="1:13" ht="14" x14ac:dyDescent="0.3">
      <c r="A73" s="44" t="str">
        <f>'PF_DAILY(Sorted)'!H73</f>
        <v>美元/瑞士法郎</v>
      </c>
      <c r="B73" s="44" t="str">
        <f>'PF_DAILY(Sorted)'!E73</f>
        <v>USDCHF</v>
      </c>
      <c r="C73" s="40" t="str">
        <f>'PF_DAILY(Sorted)'!F73</f>
        <v>外汇7</v>
      </c>
      <c r="D73" s="45">
        <f>'PF_DAILY(Sorted)'!L73</f>
        <v>0.79334000000000005</v>
      </c>
      <c r="E73" s="45">
        <f>'PF_DAILY(Sorted)'!M73</f>
        <v>0.79866000000000004</v>
      </c>
      <c r="F73" s="45">
        <f>'PF_DAILY(Sorted)'!N73</f>
        <v>0.79186000000000001</v>
      </c>
      <c r="G73" s="45">
        <f>'PF_DAILY(Sorted)'!O73</f>
        <v>0.79666000000000003</v>
      </c>
      <c r="H73" s="45">
        <f>'PF_DAILY(Sorted)'!P73</f>
        <v>0.80083000000000004</v>
      </c>
      <c r="I73" s="45">
        <f>'PF_DAILY(Sorted)'!Q73</f>
        <v>0.78335999999999995</v>
      </c>
      <c r="J73" s="45">
        <f>'PF_DAILY(Sorted)'!R73</f>
        <v>2.1700000000000001E-3</v>
      </c>
      <c r="K73" s="45">
        <f>'PF_DAILY(Sorted)'!S73</f>
        <v>8.5000000000000006E-3</v>
      </c>
      <c r="L73" s="45">
        <f>'PF_DAILY(Sorted)'!T73</f>
        <v>5.3400000000000001E-3</v>
      </c>
      <c r="M73" s="45">
        <f>'PF_DAILY(Sorted)'!U73</f>
        <v>6.7000000000000002E-3</v>
      </c>
    </row>
    <row r="74" spans="1:13" ht="14" x14ac:dyDescent="0.3">
      <c r="A74" s="44" t="str">
        <f>'PF_DAILY(Sorted)'!H74</f>
        <v>美元/加元</v>
      </c>
      <c r="B74" s="44" t="str">
        <f>'PF_DAILY(Sorted)'!E74</f>
        <v>USDCAD</v>
      </c>
      <c r="C74" s="40" t="str">
        <f>'PF_DAILY(Sorted)'!F74</f>
        <v>外汇7</v>
      </c>
      <c r="D74" s="45">
        <f>'PF_DAILY(Sorted)'!L74</f>
        <v>1.36822</v>
      </c>
      <c r="E74" s="45">
        <f>'PF_DAILY(Sorted)'!M74</f>
        <v>1.3707100000000001</v>
      </c>
      <c r="F74" s="45">
        <f>'PF_DAILY(Sorted)'!N74</f>
        <v>1.3651800000000001</v>
      </c>
      <c r="G74" s="45">
        <f>'PF_DAILY(Sorted)'!O74</f>
        <v>1.36524</v>
      </c>
      <c r="H74" s="45">
        <f>'PF_DAILY(Sorted)'!P74</f>
        <v>1.3815</v>
      </c>
      <c r="I74" s="45">
        <f>'PF_DAILY(Sorted)'!Q74</f>
        <v>1.35676</v>
      </c>
      <c r="J74" s="45">
        <f>'PF_DAILY(Sorted)'!R74</f>
        <v>1.0789999999999999E-2</v>
      </c>
      <c r="K74" s="45">
        <f>'PF_DAILY(Sorted)'!S74</f>
        <v>8.4200000000000004E-3</v>
      </c>
      <c r="L74" s="45">
        <f>'PF_DAILY(Sorted)'!T74</f>
        <v>9.5999999999999992E-3</v>
      </c>
      <c r="M74" s="45">
        <f>'PF_DAILY(Sorted)'!U74</f>
        <v>7.0400000000000003E-3</v>
      </c>
    </row>
    <row r="75" spans="1:13" ht="14" x14ac:dyDescent="0.3">
      <c r="A75" s="44" t="str">
        <f>'PF_DAILY(Sorted)'!H75</f>
        <v>英镑/澳元</v>
      </c>
      <c r="B75" s="44" t="str">
        <f>'PF_DAILY(Sorted)'!E75</f>
        <v>GBPAUD</v>
      </c>
      <c r="C75" s="40" t="str">
        <f>'PF_DAILY(Sorted)'!F75</f>
        <v>外汇4</v>
      </c>
      <c r="D75" s="45">
        <f>'PF_DAILY(Sorted)'!L75</f>
        <v>2.0757599999999998</v>
      </c>
      <c r="E75" s="45">
        <f>'PF_DAILY(Sorted)'!M75</f>
        <v>2.08081</v>
      </c>
      <c r="F75" s="45">
        <f>'PF_DAILY(Sorted)'!N75</f>
        <v>2.05958</v>
      </c>
      <c r="G75" s="45">
        <f>'PF_DAILY(Sorted)'!O75</f>
        <v>2.0599799999999999</v>
      </c>
      <c r="H75" s="45">
        <f>'PF_DAILY(Sorted)'!P75</f>
        <v>2.0757599999999998</v>
      </c>
      <c r="I75" s="45">
        <f>'PF_DAILY(Sorted)'!Q75</f>
        <v>2.03511</v>
      </c>
      <c r="J75" s="45">
        <f>'PF_DAILY(Sorted)'!R75</f>
        <v>5.0499999999999998E-3</v>
      </c>
      <c r="K75" s="45">
        <f>'PF_DAILY(Sorted)'!S75</f>
        <v>2.4469999999999999E-2</v>
      </c>
      <c r="L75" s="45">
        <f>'PF_DAILY(Sorted)'!T75</f>
        <v>1.4760000000000001E-2</v>
      </c>
      <c r="M75" s="45">
        <f>'PF_DAILY(Sorted)'!U75</f>
        <v>7.1700000000000002E-3</v>
      </c>
    </row>
    <row r="76" spans="1:13" ht="14" x14ac:dyDescent="0.3">
      <c r="A76" s="44" t="str">
        <f>'PF_DAILY(Sorted)'!H76</f>
        <v>挪威克朗/瑞典克朗</v>
      </c>
      <c r="B76" s="44" t="str">
        <f>'PF_DAILY(Sorted)'!E76</f>
        <v>NOKSEK</v>
      </c>
      <c r="C76" s="40" t="str">
        <f>'PF_DAILY(Sorted)'!F76</f>
        <v>外汇6</v>
      </c>
      <c r="D76" s="45">
        <f>'PF_DAILY(Sorted)'!L76</f>
        <v>0.93959999999999999</v>
      </c>
      <c r="E76" s="45">
        <f>'PF_DAILY(Sorted)'!M76</f>
        <v>0.9446</v>
      </c>
      <c r="F76" s="45">
        <f>'PF_DAILY(Sorted)'!N76</f>
        <v>0.93469999999999998</v>
      </c>
      <c r="G76" s="45">
        <f>'PF_DAILY(Sorted)'!O76</f>
        <v>0.94089999999999996</v>
      </c>
      <c r="H76" s="45">
        <f>'PF_DAILY(Sorted)'!P76</f>
        <v>0.95411999999999997</v>
      </c>
      <c r="I76" s="45">
        <f>'PF_DAILY(Sorted)'!Q76</f>
        <v>0.93959999999999999</v>
      </c>
      <c r="J76" s="45">
        <f>'PF_DAILY(Sorted)'!R76</f>
        <v>9.5200000000000007E-3</v>
      </c>
      <c r="K76" s="45">
        <f>'PF_DAILY(Sorted)'!S76</f>
        <v>4.8999999999999998E-3</v>
      </c>
      <c r="L76" s="45">
        <f>'PF_DAILY(Sorted)'!T76</f>
        <v>7.2100000000000003E-3</v>
      </c>
      <c r="M76" s="45">
        <f>'PF_DAILY(Sorted)'!U76</f>
        <v>7.6600000000000001E-3</v>
      </c>
    </row>
    <row r="77" spans="1:13" ht="14" x14ac:dyDescent="0.3">
      <c r="A77" s="44" t="str">
        <f>'PF_DAILY(Sorted)'!H77</f>
        <v>欧洲斯托克50</v>
      </c>
      <c r="B77" s="44" t="str">
        <f>'PF_DAILY(Sorted)'!E77</f>
        <v>ESTX50</v>
      </c>
      <c r="C77" s="40" t="str">
        <f>'PF_DAILY(Sorted)'!F77</f>
        <v>指数</v>
      </c>
      <c r="D77" s="45">
        <f>'PF_DAILY(Sorted)'!L77</f>
        <v>5462</v>
      </c>
      <c r="E77" s="45">
        <f>'PF_DAILY(Sorted)'!M77</f>
        <v>5468</v>
      </c>
      <c r="F77" s="45">
        <f>'PF_DAILY(Sorted)'!N77</f>
        <v>5432</v>
      </c>
      <c r="G77" s="45">
        <f>'PF_DAILY(Sorted)'!O77</f>
        <v>5435</v>
      </c>
      <c r="H77" s="45">
        <f>'PF_DAILY(Sorted)'!P77</f>
        <v>5522</v>
      </c>
      <c r="I77" s="45">
        <f>'PF_DAILY(Sorted)'!Q77</f>
        <v>5462</v>
      </c>
      <c r="J77" s="45">
        <f>'PF_DAILY(Sorted)'!R77</f>
        <v>54</v>
      </c>
      <c r="K77" s="45">
        <f>'PF_DAILY(Sorted)'!S77</f>
        <v>30</v>
      </c>
      <c r="L77" s="45">
        <f>'PF_DAILY(Sorted)'!T77</f>
        <v>42</v>
      </c>
      <c r="M77" s="45">
        <f>'PF_DAILY(Sorted)'!U77</f>
        <v>7.7299999999999999E-3</v>
      </c>
    </row>
    <row r="78" spans="1:13" ht="14" x14ac:dyDescent="0.3">
      <c r="A78" s="44" t="str">
        <f>'PF_DAILY(Sorted)'!H78</f>
        <v>加元/挪威克朗</v>
      </c>
      <c r="B78" s="44" t="str">
        <f>'PF_DAILY(Sorted)'!E78</f>
        <v>CADNOK</v>
      </c>
      <c r="C78" s="40" t="str">
        <f>'PF_DAILY(Sorted)'!F78</f>
        <v>外汇2</v>
      </c>
      <c r="D78" s="45">
        <f>'PF_DAILY(Sorted)'!L78</f>
        <v>7.3542399999999999</v>
      </c>
      <c r="E78" s="45">
        <f>'PF_DAILY(Sorted)'!M78</f>
        <v>7.38896</v>
      </c>
      <c r="F78" s="45">
        <f>'PF_DAILY(Sorted)'!N78</f>
        <v>7.3473600000000001</v>
      </c>
      <c r="G78" s="45">
        <f>'PF_DAILY(Sorted)'!O78</f>
        <v>7.3726900000000004</v>
      </c>
      <c r="H78" s="45">
        <f>'PF_DAILY(Sorted)'!P78</f>
        <v>7.3781999999999996</v>
      </c>
      <c r="I78" s="45">
        <f>'PF_DAILY(Sorted)'!Q78</f>
        <v>7.2428100000000004</v>
      </c>
      <c r="J78" s="45">
        <f>'PF_DAILY(Sorted)'!R78</f>
        <v>1.076E-2</v>
      </c>
      <c r="K78" s="45">
        <f>'PF_DAILY(Sorted)'!S78</f>
        <v>0.10455</v>
      </c>
      <c r="L78" s="45">
        <f>'PF_DAILY(Sorted)'!T78</f>
        <v>5.7660000000000003E-2</v>
      </c>
      <c r="M78" s="45">
        <f>'PF_DAILY(Sorted)'!U78</f>
        <v>7.8200000000000006E-3</v>
      </c>
    </row>
    <row r="79" spans="1:13" ht="14" x14ac:dyDescent="0.3">
      <c r="A79" s="44" t="str">
        <f>'PF_DAILY(Sorted)'!H79</f>
        <v>玉米</v>
      </c>
      <c r="B79" s="44" t="str">
        <f>'PF_DAILY(Sorted)'!E79</f>
        <v>CORN</v>
      </c>
      <c r="C79" s="40" t="str">
        <f>'PF_DAILY(Sorted)'!F79</f>
        <v>商品</v>
      </c>
      <c r="D79" s="45">
        <f>'PF_DAILY(Sorted)'!L79</f>
        <v>398.25</v>
      </c>
      <c r="E79" s="45">
        <f>'PF_DAILY(Sorted)'!M79</f>
        <v>400</v>
      </c>
      <c r="F79" s="45">
        <f>'PF_DAILY(Sorted)'!N79</f>
        <v>396</v>
      </c>
      <c r="G79" s="45">
        <f>'PF_DAILY(Sorted)'!O79</f>
        <v>398.5</v>
      </c>
      <c r="H79" s="45">
        <f>'PF_DAILY(Sorted)'!P79</f>
        <v>403.86</v>
      </c>
      <c r="I79" s="45">
        <f>'PF_DAILY(Sorted)'!Q79</f>
        <v>393.54</v>
      </c>
      <c r="J79" s="45">
        <f>'PF_DAILY(Sorted)'!R79</f>
        <v>3.86</v>
      </c>
      <c r="K79" s="45">
        <f>'PF_DAILY(Sorted)'!S79</f>
        <v>2.46</v>
      </c>
      <c r="L79" s="45">
        <f>'PF_DAILY(Sorted)'!T79</f>
        <v>3.16</v>
      </c>
      <c r="M79" s="45">
        <f>'PF_DAILY(Sorted)'!U79</f>
        <v>7.9299999999999995E-3</v>
      </c>
    </row>
    <row r="80" spans="1:13" ht="14" x14ac:dyDescent="0.3">
      <c r="A80" s="44" t="str">
        <f>'PF_DAILY(Sorted)'!H80</f>
        <v>黄豆</v>
      </c>
      <c r="B80" s="44" t="str">
        <f>'PF_DAILY(Sorted)'!E80</f>
        <v>SOYBEAN</v>
      </c>
      <c r="C80" s="40" t="str">
        <f>'PF_DAILY(Sorted)'!F80</f>
        <v>商品</v>
      </c>
      <c r="D80" s="45">
        <f>'PF_DAILY(Sorted)'!L80</f>
        <v>996</v>
      </c>
      <c r="E80" s="45">
        <f>'PF_DAILY(Sorted)'!M80</f>
        <v>1003</v>
      </c>
      <c r="F80" s="45">
        <f>'PF_DAILY(Sorted)'!N80</f>
        <v>991.5</v>
      </c>
      <c r="G80" s="45">
        <f>'PF_DAILY(Sorted)'!O80</f>
        <v>1002</v>
      </c>
      <c r="H80" s="45">
        <f>'PF_DAILY(Sorted)'!P80</f>
        <v>997.25</v>
      </c>
      <c r="I80" s="45">
        <f>'PF_DAILY(Sorted)'!Q80</f>
        <v>981.17</v>
      </c>
      <c r="J80" s="45">
        <f>'PF_DAILY(Sorted)'!R80</f>
        <v>5.75</v>
      </c>
      <c r="K80" s="45">
        <f>'PF_DAILY(Sorted)'!S80</f>
        <v>10.33</v>
      </c>
      <c r="L80" s="45">
        <f>'PF_DAILY(Sorted)'!T80</f>
        <v>8.0399999999999991</v>
      </c>
      <c r="M80" s="45">
        <f>'PF_DAILY(Sorted)'!U80</f>
        <v>8.0199999999999994E-3</v>
      </c>
    </row>
    <row r="81" spans="1:13" ht="14" x14ac:dyDescent="0.3">
      <c r="A81" s="44" t="str">
        <f>'PF_DAILY(Sorted)'!H81</f>
        <v>欧元/波兰兹罗提</v>
      </c>
      <c r="B81" s="44" t="str">
        <f>'PF_DAILY(Sorted)'!E81</f>
        <v>EURPLN</v>
      </c>
      <c r="C81" s="40" t="str">
        <f>'PF_DAILY(Sorted)'!F81</f>
        <v>外汇3</v>
      </c>
      <c r="D81" s="45">
        <f>'PF_DAILY(Sorted)'!L81</f>
        <v>4.2398199999999999</v>
      </c>
      <c r="E81" s="45">
        <f>'PF_DAILY(Sorted)'!M81</f>
        <v>4.2548300000000001</v>
      </c>
      <c r="F81" s="45">
        <f>'PF_DAILY(Sorted)'!N81</f>
        <v>4.2374000000000001</v>
      </c>
      <c r="G81" s="45">
        <f>'PF_DAILY(Sorted)'!O81</f>
        <v>4.2509100000000002</v>
      </c>
      <c r="H81" s="45">
        <f>'PF_DAILY(Sorted)'!P81</f>
        <v>4.2497699999999998</v>
      </c>
      <c r="I81" s="45">
        <f>'PF_DAILY(Sorted)'!Q81</f>
        <v>4.17265</v>
      </c>
      <c r="J81" s="45">
        <f>'PF_DAILY(Sorted)'!R81</f>
        <v>5.0600000000000003E-3</v>
      </c>
      <c r="K81" s="45">
        <f>'PF_DAILY(Sorted)'!S81</f>
        <v>6.4750000000000002E-2</v>
      </c>
      <c r="L81" s="45">
        <f>'PF_DAILY(Sorted)'!T81</f>
        <v>3.4909999999999997E-2</v>
      </c>
      <c r="M81" s="45">
        <f>'PF_DAILY(Sorted)'!U81</f>
        <v>8.2100000000000003E-3</v>
      </c>
    </row>
    <row r="82" spans="1:13" ht="14" x14ac:dyDescent="0.3">
      <c r="A82" s="44" t="str">
        <f>'PF_DAILY(Sorted)'!H82</f>
        <v>新加坡元/港元</v>
      </c>
      <c r="B82" s="44" t="str">
        <f>'PF_DAILY(Sorted)'!E82</f>
        <v>SGDHKD</v>
      </c>
      <c r="C82" s="40" t="str">
        <f>'PF_DAILY(Sorted)'!F82</f>
        <v>外汇6</v>
      </c>
      <c r="D82" s="45">
        <f>'PF_DAILY(Sorted)'!L82</f>
        <v>6.1279000000000003</v>
      </c>
      <c r="E82" s="45">
        <f>'PF_DAILY(Sorted)'!M82</f>
        <v>6.1376999999999997</v>
      </c>
      <c r="F82" s="45">
        <f>'PF_DAILY(Sorted)'!N82</f>
        <v>6.1219000000000001</v>
      </c>
      <c r="G82" s="45">
        <f>'PF_DAILY(Sorted)'!O82</f>
        <v>6.1322999999999999</v>
      </c>
      <c r="H82" s="45">
        <f>'PF_DAILY(Sorted)'!P82</f>
        <v>6.2491000000000003</v>
      </c>
      <c r="I82" s="45">
        <f>'PF_DAILY(Sorted)'!Q82</f>
        <v>6.1125999999999996</v>
      </c>
      <c r="J82" s="45">
        <f>'PF_DAILY(Sorted)'!R82</f>
        <v>0.1114</v>
      </c>
      <c r="K82" s="45">
        <f>'PF_DAILY(Sorted)'!S82</f>
        <v>9.2999999999999992E-3</v>
      </c>
      <c r="L82" s="45">
        <f>'PF_DAILY(Sorted)'!T82</f>
        <v>6.0350000000000001E-2</v>
      </c>
      <c r="M82" s="45">
        <f>'PF_DAILY(Sorted)'!U82</f>
        <v>9.8399999999999998E-3</v>
      </c>
    </row>
    <row r="83" spans="1:13" ht="14" x14ac:dyDescent="0.3">
      <c r="A83" s="44" t="str">
        <f>'PF_DAILY(Sorted)'!H83</f>
        <v>英镑/波兰兹罗提</v>
      </c>
      <c r="B83" s="44" t="str">
        <f>'PF_DAILY(Sorted)'!E83</f>
        <v>GBPPLN</v>
      </c>
      <c r="C83" s="40" t="str">
        <f>'PF_DAILY(Sorted)'!F83</f>
        <v>外汇5</v>
      </c>
      <c r="D83" s="45">
        <f>'PF_DAILY(Sorted)'!L83</f>
        <v>4.9057199999999996</v>
      </c>
      <c r="E83" s="45">
        <f>'PF_DAILY(Sorted)'!M83</f>
        <v>4.9386799999999997</v>
      </c>
      <c r="F83" s="45">
        <f>'PF_DAILY(Sorted)'!N83</f>
        <v>4.9020299999999999</v>
      </c>
      <c r="G83" s="45">
        <f>'PF_DAILY(Sorted)'!O83</f>
        <v>4.9220100000000002</v>
      </c>
      <c r="H83" s="45">
        <f>'PF_DAILY(Sorted)'!P83</f>
        <v>4.9057199999999996</v>
      </c>
      <c r="I83" s="45">
        <f>'PF_DAILY(Sorted)'!Q83</f>
        <v>4.83453</v>
      </c>
      <c r="J83" s="45">
        <f>'PF_DAILY(Sorted)'!R83</f>
        <v>3.2960000000000003E-2</v>
      </c>
      <c r="K83" s="45">
        <f>'PF_DAILY(Sorted)'!S83</f>
        <v>6.7500000000000004E-2</v>
      </c>
      <c r="L83" s="45">
        <f>'PF_DAILY(Sorted)'!T83</f>
        <v>5.0229999999999997E-2</v>
      </c>
      <c r="M83" s="45">
        <f>'PF_DAILY(Sorted)'!U83</f>
        <v>1.021E-2</v>
      </c>
    </row>
    <row r="84" spans="1:13" ht="14" x14ac:dyDescent="0.3">
      <c r="A84" s="44" t="str">
        <f>'PF_DAILY(Sorted)'!H84</f>
        <v>澳元/美元</v>
      </c>
      <c r="B84" s="44" t="str">
        <f>'PF_DAILY(Sorted)'!E84</f>
        <v>AUDUSD</v>
      </c>
      <c r="C84" s="40" t="str">
        <f>'PF_DAILY(Sorted)'!F84</f>
        <v>外汇1</v>
      </c>
      <c r="D84" s="45">
        <f>'PF_DAILY(Sorted)'!L84</f>
        <v>0.65341000000000005</v>
      </c>
      <c r="E84" s="45">
        <f>'PF_DAILY(Sorted)'!M84</f>
        <v>0.65903999999999996</v>
      </c>
      <c r="F84" s="45">
        <f>'PF_DAILY(Sorted)'!N84</f>
        <v>0.65239000000000003</v>
      </c>
      <c r="G84" s="45">
        <f>'PF_DAILY(Sorted)'!O84</f>
        <v>0.65856000000000003</v>
      </c>
      <c r="H84" s="45">
        <f>'PF_DAILY(Sorted)'!P84</f>
        <v>0.66144999999999998</v>
      </c>
      <c r="I84" s="45">
        <f>'PF_DAILY(Sorted)'!Q84</f>
        <v>0.64127999999999996</v>
      </c>
      <c r="J84" s="45">
        <f>'PF_DAILY(Sorted)'!R84</f>
        <v>2.4099999999999998E-3</v>
      </c>
      <c r="K84" s="45">
        <f>'PF_DAILY(Sorted)'!S84</f>
        <v>1.111E-2</v>
      </c>
      <c r="L84" s="45">
        <f>'PF_DAILY(Sorted)'!T84</f>
        <v>6.7600000000000004E-3</v>
      </c>
      <c r="M84" s="45">
        <f>'PF_DAILY(Sorted)'!U84</f>
        <v>1.026E-2</v>
      </c>
    </row>
    <row r="85" spans="1:13" ht="14" x14ac:dyDescent="0.3">
      <c r="A85" s="44" t="str">
        <f>'PF_DAILY(Sorted)'!H85</f>
        <v>英镑/美元</v>
      </c>
      <c r="B85" s="44" t="str">
        <f>'PF_DAILY(Sorted)'!E85</f>
        <v>GBPUSD</v>
      </c>
      <c r="C85" s="40" t="str">
        <f>'PF_DAILY(Sorted)'!F85</f>
        <v>外汇5</v>
      </c>
      <c r="D85" s="45">
        <f>'PF_DAILY(Sorted)'!L85</f>
        <v>1.3578699999999999</v>
      </c>
      <c r="E85" s="45">
        <f>'PF_DAILY(Sorted)'!M85</f>
        <v>1.3618300000000001</v>
      </c>
      <c r="F85" s="45">
        <f>'PF_DAILY(Sorted)'!N85</f>
        <v>1.35318</v>
      </c>
      <c r="G85" s="45">
        <f>'PF_DAILY(Sorted)'!O85</f>
        <v>1.3576900000000001</v>
      </c>
      <c r="H85" s="45">
        <f>'PF_DAILY(Sorted)'!P85</f>
        <v>1.3777600000000001</v>
      </c>
      <c r="I85" s="45">
        <f>'PF_DAILY(Sorted)'!Q85</f>
        <v>1.3412200000000001</v>
      </c>
      <c r="J85" s="45">
        <f>'PF_DAILY(Sorted)'!R85</f>
        <v>1.593E-2</v>
      </c>
      <c r="K85" s="45">
        <f>'PF_DAILY(Sorted)'!S85</f>
        <v>1.196E-2</v>
      </c>
      <c r="L85" s="45">
        <f>'PF_DAILY(Sorted)'!T85</f>
        <v>1.3939999999999999E-2</v>
      </c>
      <c r="M85" s="45">
        <f>'PF_DAILY(Sorted)'!U85</f>
        <v>1.027E-2</v>
      </c>
    </row>
    <row r="86" spans="1:13" ht="14" x14ac:dyDescent="0.3">
      <c r="A86" s="44" t="str">
        <f>'PF_DAILY(Sorted)'!H86</f>
        <v>澳元/波兰兹罗提</v>
      </c>
      <c r="B86" s="44" t="str">
        <f>'PF_DAILY(Sorted)'!E86</f>
        <v>AUDPLN</v>
      </c>
      <c r="C86" s="40" t="str">
        <f>'PF_DAILY(Sorted)'!F86</f>
        <v>外汇1</v>
      </c>
      <c r="D86" s="45">
        <f>'PF_DAILY(Sorted)'!L86</f>
        <v>2.3645499999999999</v>
      </c>
      <c r="E86" s="45">
        <f>'PF_DAILY(Sorted)'!M86</f>
        <v>2.3959000000000001</v>
      </c>
      <c r="F86" s="45">
        <f>'PF_DAILY(Sorted)'!N86</f>
        <v>2.3601399999999999</v>
      </c>
      <c r="G86" s="45">
        <f>'PF_DAILY(Sorted)'!O86</f>
        <v>2.3920699999999999</v>
      </c>
      <c r="H86" s="45">
        <f>'PF_DAILY(Sorted)'!P86</f>
        <v>2.4406699999999999</v>
      </c>
      <c r="I86" s="45">
        <f>'PF_DAILY(Sorted)'!Q86</f>
        <v>2.3645499999999999</v>
      </c>
      <c r="J86" s="45">
        <f>'PF_DAILY(Sorted)'!R86</f>
        <v>4.4769999999999997E-2</v>
      </c>
      <c r="K86" s="45">
        <f>'PF_DAILY(Sorted)'!S86</f>
        <v>4.4099999999999999E-3</v>
      </c>
      <c r="L86" s="45">
        <f>'PF_DAILY(Sorted)'!T86</f>
        <v>2.4590000000000001E-2</v>
      </c>
      <c r="M86" s="45">
        <f>'PF_DAILY(Sorted)'!U86</f>
        <v>1.0279999999999999E-2</v>
      </c>
    </row>
    <row r="87" spans="1:13" ht="14" x14ac:dyDescent="0.3">
      <c r="A87" s="44" t="str">
        <f>'PF_DAILY(Sorted)'!H87</f>
        <v>西班牙35指数</v>
      </c>
      <c r="B87" s="44" t="str">
        <f>'PF_DAILY(Sorted)'!E87</f>
        <v>ESP35</v>
      </c>
      <c r="C87" s="40" t="str">
        <f>'PF_DAILY(Sorted)'!F87</f>
        <v>指数</v>
      </c>
      <c r="D87" s="45">
        <f>'PF_DAILY(Sorted)'!L87</f>
        <v>14291</v>
      </c>
      <c r="E87" s="45">
        <f>'PF_DAILY(Sorted)'!M87</f>
        <v>14291</v>
      </c>
      <c r="F87" s="45">
        <f>'PF_DAILY(Sorted)'!N87</f>
        <v>14104</v>
      </c>
      <c r="G87" s="45">
        <f>'PF_DAILY(Sorted)'!O87</f>
        <v>14120</v>
      </c>
      <c r="H87" s="45">
        <f>'PF_DAILY(Sorted)'!P87</f>
        <v>14433</v>
      </c>
      <c r="I87" s="45">
        <f>'PF_DAILY(Sorted)'!Q87</f>
        <v>14264</v>
      </c>
      <c r="J87" s="45">
        <f>'PF_DAILY(Sorted)'!R87</f>
        <v>142</v>
      </c>
      <c r="K87" s="45">
        <f>'PF_DAILY(Sorted)'!S87</f>
        <v>160</v>
      </c>
      <c r="L87" s="45">
        <f>'PF_DAILY(Sorted)'!T87</f>
        <v>151</v>
      </c>
      <c r="M87" s="45">
        <f>'PF_DAILY(Sorted)'!U87</f>
        <v>1.069E-2</v>
      </c>
    </row>
    <row r="88" spans="1:13" ht="14" x14ac:dyDescent="0.3">
      <c r="A88" s="44" t="str">
        <f>'PF_DAILY(Sorted)'!H88</f>
        <v>铂金</v>
      </c>
      <c r="B88" s="44" t="str">
        <f>'PF_DAILY(Sorted)'!E88</f>
        <v>PLAT</v>
      </c>
      <c r="C88" s="40" t="str">
        <f>'PF_DAILY(Sorted)'!F88</f>
        <v>金属</v>
      </c>
      <c r="D88" s="45">
        <f>'PF_DAILY(Sorted)'!L88</f>
        <v>1388.7</v>
      </c>
      <c r="E88" s="45">
        <f>'PF_DAILY(Sorted)'!M88</f>
        <v>1439.1</v>
      </c>
      <c r="F88" s="45">
        <f>'PF_DAILY(Sorted)'!N88</f>
        <v>1381.4</v>
      </c>
      <c r="G88" s="45">
        <f>'PF_DAILY(Sorted)'!O88</f>
        <v>1414.5</v>
      </c>
      <c r="H88" s="45">
        <f>'PF_DAILY(Sorted)'!P88</f>
        <v>1417.67</v>
      </c>
      <c r="I88" s="45">
        <f>'PF_DAILY(Sorted)'!Q88</f>
        <v>1371.16</v>
      </c>
      <c r="J88" s="45">
        <f>'PF_DAILY(Sorted)'!R88</f>
        <v>21.43</v>
      </c>
      <c r="K88" s="45">
        <f>'PF_DAILY(Sorted)'!S88</f>
        <v>10.24</v>
      </c>
      <c r="L88" s="45">
        <f>'PF_DAILY(Sorted)'!T88</f>
        <v>15.835000000000001</v>
      </c>
      <c r="M88" s="45">
        <f>'PF_DAILY(Sorted)'!U88</f>
        <v>1.119E-2</v>
      </c>
    </row>
    <row r="89" spans="1:13" ht="14" x14ac:dyDescent="0.3">
      <c r="A89" s="44" t="str">
        <f>'PF_DAILY(Sorted)'!H89</f>
        <v>南非兰特/日元</v>
      </c>
      <c r="B89" s="44" t="str">
        <f>'PF_DAILY(Sorted)'!E89</f>
        <v>ZARJPY</v>
      </c>
      <c r="C89" s="40" t="str">
        <f>'PF_DAILY(Sorted)'!F89</f>
        <v>外汇8</v>
      </c>
      <c r="D89" s="45">
        <f>'PF_DAILY(Sorted)'!L89</f>
        <v>8.17</v>
      </c>
      <c r="E89" s="45">
        <f>'PF_DAILY(Sorted)'!M89</f>
        <v>8.2530000000000001</v>
      </c>
      <c r="F89" s="45">
        <f>'PF_DAILY(Sorted)'!N89</f>
        <v>8.16</v>
      </c>
      <c r="G89" s="45">
        <f>'PF_DAILY(Sorted)'!O89</f>
        <v>8.2110000000000003</v>
      </c>
      <c r="H89" s="45">
        <f>'PF_DAILY(Sorted)'!P89</f>
        <v>8.2219999999999995</v>
      </c>
      <c r="I89" s="45">
        <f>'PF_DAILY(Sorted)'!Q89</f>
        <v>8</v>
      </c>
      <c r="J89" s="45">
        <f>'PF_DAILY(Sorted)'!R89</f>
        <v>3.1E-2</v>
      </c>
      <c r="K89" s="45">
        <f>'PF_DAILY(Sorted)'!S89</f>
        <v>0.16</v>
      </c>
      <c r="L89" s="45">
        <f>'PF_DAILY(Sorted)'!T89</f>
        <v>9.5500000000000002E-2</v>
      </c>
      <c r="M89" s="45">
        <f>'PF_DAILY(Sorted)'!U89</f>
        <v>1.163E-2</v>
      </c>
    </row>
    <row r="90" spans="1:13" ht="14" x14ac:dyDescent="0.3">
      <c r="A90" s="44" t="str">
        <f>'PF_DAILY(Sorted)'!H90</f>
        <v>欧元/加元</v>
      </c>
      <c r="B90" s="44" t="str">
        <f>'PF_DAILY(Sorted)'!E90</f>
        <v>EURCAD</v>
      </c>
      <c r="C90" s="40" t="str">
        <f>'PF_DAILY(Sorted)'!F90</f>
        <v>外汇2</v>
      </c>
      <c r="D90" s="45">
        <f>'PF_DAILY(Sorted)'!L90</f>
        <v>1.6033900000000001</v>
      </c>
      <c r="E90" s="45">
        <f>'PF_DAILY(Sorted)'!M90</f>
        <v>1.60703</v>
      </c>
      <c r="F90" s="45">
        <f>'PF_DAILY(Sorted)'!N90</f>
        <v>1.59694</v>
      </c>
      <c r="G90" s="45">
        <f>'PF_DAILY(Sorted)'!O90</f>
        <v>1.5972200000000001</v>
      </c>
      <c r="H90" s="45">
        <f>'PF_DAILY(Sorted)'!P90</f>
        <v>1.6236299999999999</v>
      </c>
      <c r="I90" s="45">
        <f>'PF_DAILY(Sorted)'!Q90</f>
        <v>1.5747</v>
      </c>
      <c r="J90" s="45">
        <f>'PF_DAILY(Sorted)'!R90</f>
        <v>1.66E-2</v>
      </c>
      <c r="K90" s="45">
        <f>'PF_DAILY(Sorted)'!S90</f>
        <v>2.2239999999999999E-2</v>
      </c>
      <c r="L90" s="45">
        <f>'PF_DAILY(Sorted)'!T90</f>
        <v>1.942E-2</v>
      </c>
      <c r="M90" s="45">
        <f>'PF_DAILY(Sorted)'!U90</f>
        <v>1.2160000000000001E-2</v>
      </c>
    </row>
    <row r="91" spans="1:13" ht="14" x14ac:dyDescent="0.3">
      <c r="A91" s="44" t="str">
        <f>'PF_DAILY(Sorted)'!H91</f>
        <v>欧元/港元</v>
      </c>
      <c r="B91" s="44" t="str">
        <f>'PF_DAILY(Sorted)'!E91</f>
        <v>EURHKD</v>
      </c>
      <c r="C91" s="40" t="str">
        <f>'PF_DAILY(Sorted)'!F91</f>
        <v>外汇3</v>
      </c>
      <c r="D91" s="45">
        <f>'PF_DAILY(Sorted)'!L91</f>
        <v>9.1958000000000002</v>
      </c>
      <c r="E91" s="45">
        <f>'PF_DAILY(Sorted)'!M91</f>
        <v>9.2225999999999999</v>
      </c>
      <c r="F91" s="45">
        <f>'PF_DAILY(Sorted)'!N91</f>
        <v>9.1544000000000008</v>
      </c>
      <c r="G91" s="45">
        <f>'PF_DAILY(Sorted)'!O91</f>
        <v>9.1831999999999994</v>
      </c>
      <c r="H91" s="45">
        <f>'PF_DAILY(Sorted)'!P91</f>
        <v>9.2035999999999998</v>
      </c>
      <c r="I91" s="45">
        <f>'PF_DAILY(Sorted)'!Q91</f>
        <v>8.9499999999999993</v>
      </c>
      <c r="J91" s="45">
        <f>'PF_DAILY(Sorted)'!R91</f>
        <v>1.9E-2</v>
      </c>
      <c r="K91" s="45">
        <f>'PF_DAILY(Sorted)'!S91</f>
        <v>0.2044</v>
      </c>
      <c r="L91" s="45">
        <f>'PF_DAILY(Sorted)'!T91</f>
        <v>0.11169999999999999</v>
      </c>
      <c r="M91" s="45">
        <f>'PF_DAILY(Sorted)'!U91</f>
        <v>1.2160000000000001E-2</v>
      </c>
    </row>
    <row r="92" spans="1:13" ht="14" x14ac:dyDescent="0.3">
      <c r="A92" s="44" t="str">
        <f>'PF_DAILY(Sorted)'!H92</f>
        <v>中国A50指数</v>
      </c>
      <c r="B92" s="44" t="str">
        <f>'PF_DAILY(Sorted)'!E92</f>
        <v>CHINAA50</v>
      </c>
      <c r="C92" s="40" t="str">
        <f>'PF_DAILY(Sorted)'!F92</f>
        <v>指数</v>
      </c>
      <c r="D92" s="45">
        <f>'PF_DAILY(Sorted)'!L92</f>
        <v>13817</v>
      </c>
      <c r="E92" s="45">
        <f>'PF_DAILY(Sorted)'!M92</f>
        <v>13973</v>
      </c>
      <c r="F92" s="45">
        <f>'PF_DAILY(Sorted)'!N92</f>
        <v>13799</v>
      </c>
      <c r="G92" s="45">
        <f>'PF_DAILY(Sorted)'!O92</f>
        <v>13905</v>
      </c>
      <c r="H92" s="45">
        <f>'PF_DAILY(Sorted)'!P92</f>
        <v>14302</v>
      </c>
      <c r="I92" s="45">
        <f>'PF_DAILY(Sorted)'!Q92</f>
        <v>13817</v>
      </c>
      <c r="J92" s="45">
        <f>'PF_DAILY(Sorted)'!R92</f>
        <v>329</v>
      </c>
      <c r="K92" s="45">
        <f>'PF_DAILY(Sorted)'!S92</f>
        <v>18</v>
      </c>
      <c r="L92" s="45">
        <f>'PF_DAILY(Sorted)'!T92</f>
        <v>173.5</v>
      </c>
      <c r="M92" s="45">
        <f>'PF_DAILY(Sorted)'!U92</f>
        <v>1.248E-2</v>
      </c>
    </row>
    <row r="93" spans="1:13" ht="14" x14ac:dyDescent="0.3">
      <c r="A93" s="44" t="str">
        <f>'PF_DAILY(Sorted)'!H93</f>
        <v>原糖</v>
      </c>
      <c r="B93" s="44" t="str">
        <f>'PF_DAILY(Sorted)'!E93</f>
        <v>SUGAR</v>
      </c>
      <c r="C93" s="40" t="str">
        <f>'PF_DAILY(Sorted)'!F93</f>
        <v>商品</v>
      </c>
      <c r="D93" s="45">
        <f>'PF_DAILY(Sorted)'!L93</f>
        <v>16.420000000000002</v>
      </c>
      <c r="E93" s="45">
        <f>'PF_DAILY(Sorted)'!M93</f>
        <v>16.54</v>
      </c>
      <c r="F93" s="45">
        <f>'PF_DAILY(Sorted)'!N93</f>
        <v>16.21</v>
      </c>
      <c r="G93" s="45">
        <f>'PF_DAILY(Sorted)'!O93</f>
        <v>16.25</v>
      </c>
      <c r="H93" s="45">
        <f>'PF_DAILY(Sorted)'!P93</f>
        <v>16.64</v>
      </c>
      <c r="I93" s="45">
        <f>'PF_DAILY(Sorted)'!Q93</f>
        <v>16.53</v>
      </c>
      <c r="J93" s="45">
        <f>'PF_DAILY(Sorted)'!R93</f>
        <v>0.1</v>
      </c>
      <c r="K93" s="45">
        <f>'PF_DAILY(Sorted)'!S93</f>
        <v>0.32</v>
      </c>
      <c r="L93" s="45">
        <f>'PF_DAILY(Sorted)'!T93</f>
        <v>0.21</v>
      </c>
      <c r="M93" s="45">
        <f>'PF_DAILY(Sorted)'!U93</f>
        <v>1.2919999999999999E-2</v>
      </c>
    </row>
    <row r="94" spans="1:13" ht="14" x14ac:dyDescent="0.3">
      <c r="A94" s="44" t="str">
        <f>'PF_DAILY(Sorted)'!H94</f>
        <v>纽约原油</v>
      </c>
      <c r="B94" s="44" t="str">
        <f>'PF_DAILY(Sorted)'!E94</f>
        <v>US_OIL</v>
      </c>
      <c r="C94" s="40" t="str">
        <f>'PF_DAILY(Sorted)'!F94</f>
        <v>商品</v>
      </c>
      <c r="D94" s="45">
        <f>'PF_DAILY(Sorted)'!L94</f>
        <v>68.27</v>
      </c>
      <c r="E94" s="45">
        <f>'PF_DAILY(Sorted)'!M94</f>
        <v>68.59</v>
      </c>
      <c r="F94" s="45">
        <f>'PF_DAILY(Sorted)'!N94</f>
        <v>66.430000000000007</v>
      </c>
      <c r="G94" s="45">
        <f>'PF_DAILY(Sorted)'!O94</f>
        <v>66.84</v>
      </c>
      <c r="H94" s="45">
        <f>'PF_DAILY(Sorted)'!P94</f>
        <v>69.489999999999995</v>
      </c>
      <c r="I94" s="45">
        <f>'PF_DAILY(Sorted)'!Q94</f>
        <v>67.33</v>
      </c>
      <c r="J94" s="45">
        <f>'PF_DAILY(Sorted)'!R94</f>
        <v>0.9</v>
      </c>
      <c r="K94" s="45">
        <f>'PF_DAILY(Sorted)'!S94</f>
        <v>0.9</v>
      </c>
      <c r="L94" s="45">
        <f>'PF_DAILY(Sorted)'!T94</f>
        <v>0.9</v>
      </c>
      <c r="M94" s="45">
        <f>'PF_DAILY(Sorted)'!U94</f>
        <v>1.346E-2</v>
      </c>
    </row>
    <row r="95" spans="1:13" ht="14" x14ac:dyDescent="0.3">
      <c r="A95" s="44" t="str">
        <f>'PF_DAILY(Sorted)'!H95</f>
        <v>美元/丹麦克朗</v>
      </c>
      <c r="B95" s="44" t="str">
        <f>'PF_DAILY(Sorted)'!E95</f>
        <v>USDDKK</v>
      </c>
      <c r="C95" s="40" t="str">
        <f>'PF_DAILY(Sorted)'!F95</f>
        <v>外汇7</v>
      </c>
      <c r="D95" s="45">
        <f>'PF_DAILY(Sorted)'!L95</f>
        <v>6.3649899999999997</v>
      </c>
      <c r="E95" s="45">
        <f>'PF_DAILY(Sorted)'!M95</f>
        <v>6.3970399999999996</v>
      </c>
      <c r="F95" s="45">
        <f>'PF_DAILY(Sorted)'!N95</f>
        <v>6.34978</v>
      </c>
      <c r="G95" s="45">
        <f>'PF_DAILY(Sorted)'!O95</f>
        <v>6.3758499999999998</v>
      </c>
      <c r="H95" s="45">
        <f>'PF_DAILY(Sorted)'!P95</f>
        <v>6.5550300000000004</v>
      </c>
      <c r="I95" s="45">
        <f>'PF_DAILY(Sorted)'!Q95</f>
        <v>6.3649899999999997</v>
      </c>
      <c r="J95" s="45">
        <f>'PF_DAILY(Sorted)'!R95</f>
        <v>0.15798999999999999</v>
      </c>
      <c r="K95" s="45">
        <f>'PF_DAILY(Sorted)'!S95</f>
        <v>1.521E-2</v>
      </c>
      <c r="L95" s="45">
        <f>'PF_DAILY(Sorted)'!T95</f>
        <v>8.6599999999999996E-2</v>
      </c>
      <c r="M95" s="45">
        <f>'PF_DAILY(Sorted)'!U95</f>
        <v>1.358E-2</v>
      </c>
    </row>
    <row r="96" spans="1:13" ht="14" x14ac:dyDescent="0.3">
      <c r="A96" s="44" t="str">
        <f>'PF_DAILY(Sorted)'!H96</f>
        <v>铜</v>
      </c>
      <c r="B96" s="44" t="str">
        <f>'PF_DAILY(Sorted)'!E96</f>
        <v>COPPER</v>
      </c>
      <c r="C96" s="40" t="str">
        <f>'PF_DAILY(Sorted)'!F96</f>
        <v>金属</v>
      </c>
      <c r="D96" s="45">
        <f>'PF_DAILY(Sorted)'!L96</f>
        <v>553.95000000000005</v>
      </c>
      <c r="E96" s="45">
        <f>'PF_DAILY(Sorted)'!M96</f>
        <v>567.9</v>
      </c>
      <c r="F96" s="45">
        <f>'PF_DAILY(Sorted)'!N96</f>
        <v>552.4</v>
      </c>
      <c r="G96" s="45">
        <f>'PF_DAILY(Sorted)'!O96</f>
        <v>562.54999999999995</v>
      </c>
      <c r="H96" s="45">
        <f>'PF_DAILY(Sorted)'!P96</f>
        <v>553.95000000000005</v>
      </c>
      <c r="I96" s="45">
        <f>'PF_DAILY(Sorted)'!Q96</f>
        <v>553.95000000000005</v>
      </c>
      <c r="J96" s="45">
        <f>'PF_DAILY(Sorted)'!R96</f>
        <v>13.95</v>
      </c>
      <c r="K96" s="45">
        <f>'PF_DAILY(Sorted)'!S96</f>
        <v>1.55</v>
      </c>
      <c r="L96" s="45">
        <f>'PF_DAILY(Sorted)'!T96</f>
        <v>7.75</v>
      </c>
      <c r="M96" s="45">
        <f>'PF_DAILY(Sorted)'!U96</f>
        <v>1.3780000000000001E-2</v>
      </c>
    </row>
    <row r="97" spans="1:13" ht="14" x14ac:dyDescent="0.3">
      <c r="A97" s="44" t="str">
        <f>'PF_DAILY(Sorted)'!H97</f>
        <v>美元/泰铢</v>
      </c>
      <c r="B97" s="44" t="str">
        <f>'PF_DAILY(Sorted)'!E97</f>
        <v>USDTHB</v>
      </c>
      <c r="C97" s="40" t="str">
        <f>'PF_DAILY(Sorted)'!F97</f>
        <v>外汇8</v>
      </c>
      <c r="D97" s="45">
        <f>'PF_DAILY(Sorted)'!L97</f>
        <v>32.603999999999999</v>
      </c>
      <c r="E97" s="45">
        <f>'PF_DAILY(Sorted)'!M97</f>
        <v>32.695</v>
      </c>
      <c r="F97" s="45">
        <f>'PF_DAILY(Sorted)'!N97</f>
        <v>32.524000000000001</v>
      </c>
      <c r="G97" s="45">
        <f>'PF_DAILY(Sorted)'!O97</f>
        <v>32.524000000000001</v>
      </c>
      <c r="H97" s="45">
        <f>'PF_DAILY(Sorted)'!P97</f>
        <v>33.552</v>
      </c>
      <c r="I97" s="45">
        <f>'PF_DAILY(Sorted)'!Q97</f>
        <v>32.603999999999999</v>
      </c>
      <c r="J97" s="45">
        <f>'PF_DAILY(Sorted)'!R97</f>
        <v>0.85699999999999998</v>
      </c>
      <c r="K97" s="45">
        <f>'PF_DAILY(Sorted)'!S97</f>
        <v>0.08</v>
      </c>
      <c r="L97" s="45">
        <f>'PF_DAILY(Sorted)'!T97</f>
        <v>0.46850000000000003</v>
      </c>
      <c r="M97" s="45">
        <f>'PF_DAILY(Sorted)'!U97</f>
        <v>1.44E-2</v>
      </c>
    </row>
    <row r="98" spans="1:13" ht="14" x14ac:dyDescent="0.3">
      <c r="A98" s="44" t="str">
        <f>'PF_DAILY(Sorted)'!H98</f>
        <v>棉花</v>
      </c>
      <c r="B98" s="44" t="str">
        <f>'PF_DAILY(Sorted)'!E98</f>
        <v>COTTON</v>
      </c>
      <c r="C98" s="40" t="str">
        <f>'PF_DAILY(Sorted)'!F98</f>
        <v>商品</v>
      </c>
      <c r="D98" s="45">
        <f>'PF_DAILY(Sorted)'!L98</f>
        <v>67.42</v>
      </c>
      <c r="E98" s="45">
        <f>'PF_DAILY(Sorted)'!M98</f>
        <v>67.900000000000006</v>
      </c>
      <c r="F98" s="45">
        <f>'PF_DAILY(Sorted)'!N98</f>
        <v>67.42</v>
      </c>
      <c r="G98" s="45">
        <f>'PF_DAILY(Sorted)'!O98</f>
        <v>67.64</v>
      </c>
      <c r="H98" s="45">
        <f>'PF_DAILY(Sorted)'!P98</f>
        <v>68.790000000000006</v>
      </c>
      <c r="I98" s="45">
        <f>'PF_DAILY(Sorted)'!Q98</f>
        <v>66.25</v>
      </c>
      <c r="J98" s="45">
        <f>'PF_DAILY(Sorted)'!R98</f>
        <v>0.89</v>
      </c>
      <c r="K98" s="45">
        <f>'PF_DAILY(Sorted)'!S98</f>
        <v>1.17</v>
      </c>
      <c r="L98" s="45">
        <f>'PF_DAILY(Sorted)'!T98</f>
        <v>1.03</v>
      </c>
      <c r="M98" s="45">
        <f>'PF_DAILY(Sorted)'!U98</f>
        <v>1.523E-2</v>
      </c>
    </row>
    <row r="99" spans="1:13" ht="14" x14ac:dyDescent="0.3">
      <c r="A99" s="44" t="str">
        <f>'PF_DAILY(Sorted)'!H99</f>
        <v>欧元/人民币</v>
      </c>
      <c r="B99" s="44" t="str">
        <f>'PF_DAILY(Sorted)'!E99</f>
        <v>EURCNH</v>
      </c>
      <c r="C99" s="40" t="str">
        <f>'PF_DAILY(Sorted)'!F99</f>
        <v>外汇2</v>
      </c>
      <c r="D99" s="45">
        <f>'PF_DAILY(Sorted)'!L99</f>
        <v>8.4116</v>
      </c>
      <c r="E99" s="45">
        <f>'PF_DAILY(Sorted)'!M99</f>
        <v>8.4351000000000003</v>
      </c>
      <c r="F99" s="45">
        <f>'PF_DAILY(Sorted)'!N99</f>
        <v>8.3756000000000004</v>
      </c>
      <c r="G99" s="45">
        <f>'PF_DAILY(Sorted)'!O99</f>
        <v>8.3956</v>
      </c>
      <c r="H99" s="45">
        <f>'PF_DAILY(Sorted)'!P99</f>
        <v>8.6827000000000005</v>
      </c>
      <c r="I99" s="45">
        <f>'PF_DAILY(Sorted)'!Q99</f>
        <v>8.4116</v>
      </c>
      <c r="J99" s="45">
        <f>'PF_DAILY(Sorted)'!R99</f>
        <v>0.24759999999999999</v>
      </c>
      <c r="K99" s="45">
        <f>'PF_DAILY(Sorted)'!S99</f>
        <v>3.6040000000000003E-2</v>
      </c>
      <c r="L99" s="45">
        <f>'PF_DAILY(Sorted)'!T99</f>
        <v>0.14182</v>
      </c>
      <c r="M99" s="45">
        <f>'PF_DAILY(Sorted)'!U99</f>
        <v>1.6889999999999999E-2</v>
      </c>
    </row>
    <row r="100" spans="1:13" ht="14" x14ac:dyDescent="0.3">
      <c r="A100" s="44" t="str">
        <f>'PF_DAILY(Sorted)'!H100</f>
        <v>新西兰元/瑞士法郎</v>
      </c>
      <c r="B100" s="44" t="str">
        <f>'PF_DAILY(Sorted)'!E100</f>
        <v>NZDCHF</v>
      </c>
      <c r="C100" s="40" t="str">
        <f>'PF_DAILY(Sorted)'!F100</f>
        <v>外汇6</v>
      </c>
      <c r="D100" s="45">
        <f>'PF_DAILY(Sorted)'!L100</f>
        <v>0.47514000000000001</v>
      </c>
      <c r="E100" s="45">
        <f>'PF_DAILY(Sorted)'!M100</f>
        <v>0.48070000000000002</v>
      </c>
      <c r="F100" s="45">
        <f>'PF_DAILY(Sorted)'!N100</f>
        <v>0.47376000000000001</v>
      </c>
      <c r="G100" s="45">
        <f>'PF_DAILY(Sorted)'!O100</f>
        <v>0.48060000000000003</v>
      </c>
      <c r="H100" s="45">
        <f>'PF_DAILY(Sorted)'!P100</f>
        <v>0.48105999999999999</v>
      </c>
      <c r="I100" s="45">
        <f>'PF_DAILY(Sorted)'!Q100</f>
        <v>0.45773000000000003</v>
      </c>
      <c r="J100" s="45">
        <f>'PF_DAILY(Sorted)'!R100</f>
        <v>3.6000000000000002E-4</v>
      </c>
      <c r="K100" s="45">
        <f>'PF_DAILY(Sorted)'!S100</f>
        <v>1.6029999999999999E-2</v>
      </c>
      <c r="L100" s="45">
        <f>'PF_DAILY(Sorted)'!T100</f>
        <v>8.1899999999999994E-3</v>
      </c>
      <c r="M100" s="45">
        <f>'PF_DAILY(Sorted)'!U100</f>
        <v>1.7049999999999999E-2</v>
      </c>
    </row>
    <row r="101" spans="1:13" ht="14" x14ac:dyDescent="0.3">
      <c r="A101" s="44" t="str">
        <f>'PF_DAILY(Sorted)'!H101</f>
        <v>欧元/美元</v>
      </c>
      <c r="B101" s="44" t="str">
        <f>'PF_DAILY(Sorted)'!E101</f>
        <v>EURUSD</v>
      </c>
      <c r="C101" s="40" t="str">
        <f>'PF_DAILY(Sorted)'!F101</f>
        <v>外汇4</v>
      </c>
      <c r="D101" s="45">
        <f>'PF_DAILY(Sorted)'!L101</f>
        <v>1.1712100000000001</v>
      </c>
      <c r="E101" s="45">
        <f>'PF_DAILY(Sorted)'!M101</f>
        <v>1.17489</v>
      </c>
      <c r="F101" s="45">
        <f>'PF_DAILY(Sorted)'!N101</f>
        <v>1.16618</v>
      </c>
      <c r="G101" s="45">
        <f>'PF_DAILY(Sorted)'!O101</f>
        <v>1.1699200000000001</v>
      </c>
      <c r="H101" s="45">
        <f>'PF_DAILY(Sorted)'!P101</f>
        <v>1.2100200000000001</v>
      </c>
      <c r="I101" s="45">
        <f>'PF_DAILY(Sorted)'!Q101</f>
        <v>1.1712100000000001</v>
      </c>
      <c r="J101" s="45">
        <f>'PF_DAILY(Sorted)'!R101</f>
        <v>3.5130000000000002E-2</v>
      </c>
      <c r="K101" s="45">
        <f>'PF_DAILY(Sorted)'!S101</f>
        <v>5.0299999999999997E-3</v>
      </c>
      <c r="L101" s="45">
        <f>'PF_DAILY(Sorted)'!T101</f>
        <v>2.0080000000000001E-2</v>
      </c>
      <c r="M101" s="45">
        <f>'PF_DAILY(Sorted)'!U101</f>
        <v>1.7160000000000002E-2</v>
      </c>
    </row>
  </sheetData>
  <phoneticPr fontId="2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4"/>
  <sheetViews>
    <sheetView topLeftCell="A82" workbookViewId="0">
      <selection activeCell="A102" sqref="A102:XFD118"/>
    </sheetView>
  </sheetViews>
  <sheetFormatPr defaultColWidth="8.08203125" defaultRowHeight="27.5" x14ac:dyDescent="0.3"/>
  <cols>
    <col min="1" max="1" width="13.75" style="37" customWidth="1"/>
    <col min="2" max="2" width="14.33203125" style="38" customWidth="1"/>
    <col min="3" max="9" width="11.58203125" style="38" customWidth="1"/>
    <col min="10" max="13" width="11.58203125" style="39" customWidth="1"/>
    <col min="14" max="16384" width="8.08203125" style="40"/>
  </cols>
  <sheetData>
    <row r="1" spans="1:13" s="36" customFormat="1" ht="26" x14ac:dyDescent="0.25">
      <c r="A1" s="41" t="s">
        <v>36</v>
      </c>
      <c r="B1" s="42" t="s">
        <v>37</v>
      </c>
      <c r="C1" s="43" t="s">
        <v>38</v>
      </c>
      <c r="D1" s="43" t="s">
        <v>39</v>
      </c>
      <c r="E1" s="43" t="s">
        <v>40</v>
      </c>
      <c r="F1" s="43" t="s">
        <v>41</v>
      </c>
      <c r="G1" s="43" t="s">
        <v>42</v>
      </c>
      <c r="H1" s="43" t="s">
        <v>43</v>
      </c>
      <c r="I1" s="43" t="s">
        <v>44</v>
      </c>
      <c r="J1" s="46" t="s">
        <v>45</v>
      </c>
      <c r="K1" s="46" t="s">
        <v>46</v>
      </c>
      <c r="L1" s="46" t="s">
        <v>47</v>
      </c>
      <c r="M1" s="47" t="s">
        <v>48</v>
      </c>
    </row>
    <row r="2" spans="1:13" ht="14" x14ac:dyDescent="0.3">
      <c r="A2" s="44" t="str">
        <f>'PF_DAILY(Sorted)'!I2</f>
        <v>EURDKK</v>
      </c>
      <c r="B2" s="44" t="str">
        <f>'PF_DAILY(Sorted)'!E2</f>
        <v>EURDKK</v>
      </c>
      <c r="C2" s="40" t="str">
        <f>'PF_DAILY(Sorted)'!G2</f>
        <v>FX#3</v>
      </c>
      <c r="D2" s="45">
        <f>'PF_DAILY(Sorted)'!L2</f>
        <v>7.4607099999999997</v>
      </c>
      <c r="E2" s="45">
        <f>'PF_DAILY(Sorted)'!M2</f>
        <v>7.4611700000000001</v>
      </c>
      <c r="F2" s="45">
        <f>'PF_DAILY(Sorted)'!N2</f>
        <v>7.4600400000000002</v>
      </c>
      <c r="G2" s="45">
        <f>'PF_DAILY(Sorted)'!O2</f>
        <v>7.4608400000000001</v>
      </c>
      <c r="H2" s="45">
        <f>'PF_DAILY(Sorted)'!P2</f>
        <v>7.4607099999999997</v>
      </c>
      <c r="I2" s="45">
        <f>'PF_DAILY(Sorted)'!Q2</f>
        <v>7.4594500000000004</v>
      </c>
      <c r="J2" s="45">
        <f>'PF_DAILY(Sorted)'!R2</f>
        <v>4.6000000000000001E-4</v>
      </c>
      <c r="K2" s="45">
        <f>'PF_DAILY(Sorted)'!S2</f>
        <v>5.9000000000000003E-4</v>
      </c>
      <c r="L2" s="45">
        <f>'PF_DAILY(Sorted)'!T2</f>
        <v>5.2999999999999998E-4</v>
      </c>
      <c r="M2" s="45">
        <f>'PF_DAILY(Sorted)'!U2</f>
        <v>6.9999999999999994E-5</v>
      </c>
    </row>
    <row r="3" spans="1:13" ht="14" x14ac:dyDescent="0.3">
      <c r="A3" s="44" t="str">
        <f>'PF_DAILY(Sorted)'!I3</f>
        <v>CNHJPY</v>
      </c>
      <c r="B3" s="44" t="str">
        <f>'PF_DAILY(Sorted)'!E3</f>
        <v>CNHJPY</v>
      </c>
      <c r="C3" s="40" t="str">
        <f>'PF_DAILY(Sorted)'!G3</f>
        <v>FX#2</v>
      </c>
      <c r="D3" s="45">
        <f>'PF_DAILY(Sorted)'!L3</f>
        <v>20.360499999999998</v>
      </c>
      <c r="E3" s="45">
        <f>'PF_DAILY(Sorted)'!M3</f>
        <v>20.431899999999999</v>
      </c>
      <c r="F3" s="45">
        <f>'PF_DAILY(Sorted)'!N3</f>
        <v>20.296600000000002</v>
      </c>
      <c r="G3" s="45">
        <f>'PF_DAILY(Sorted)'!O3</f>
        <v>20.351600000000001</v>
      </c>
      <c r="H3" s="45">
        <f>'PF_DAILY(Sorted)'!P3</f>
        <v>20.433499999999999</v>
      </c>
      <c r="I3" s="45">
        <f>'PF_DAILY(Sorted)'!Q3</f>
        <v>20.302199999999999</v>
      </c>
      <c r="J3" s="45">
        <f>'PF_DAILY(Sorted)'!R3</f>
        <v>1.6000000000000001E-3</v>
      </c>
      <c r="K3" s="45">
        <f>'PF_DAILY(Sorted)'!S3</f>
        <v>5.5999999999999999E-3</v>
      </c>
      <c r="L3" s="45">
        <f>'PF_DAILY(Sorted)'!T3</f>
        <v>3.5999999999999999E-3</v>
      </c>
      <c r="M3" s="45">
        <f>'PF_DAILY(Sorted)'!U3</f>
        <v>1.8000000000000001E-4</v>
      </c>
    </row>
    <row r="4" spans="1:13" ht="14" x14ac:dyDescent="0.3">
      <c r="A4" s="44" t="str">
        <f>'PF_DAILY(Sorted)'!I4</f>
        <v>EURSEK</v>
      </c>
      <c r="B4" s="44" t="str">
        <f>'PF_DAILY(Sorted)'!E4</f>
        <v>EURSEK</v>
      </c>
      <c r="C4" s="40" t="str">
        <f>'PF_DAILY(Sorted)'!G4</f>
        <v>FX#4</v>
      </c>
      <c r="D4" s="45">
        <f>'PF_DAILY(Sorted)'!L4</f>
        <v>11.13775</v>
      </c>
      <c r="E4" s="45">
        <f>'PF_DAILY(Sorted)'!M4</f>
        <v>11.16535</v>
      </c>
      <c r="F4" s="45">
        <f>'PF_DAILY(Sorted)'!N4</f>
        <v>11.108309999999999</v>
      </c>
      <c r="G4" s="45">
        <f>'PF_DAILY(Sorted)'!O4</f>
        <v>11.108309999999999</v>
      </c>
      <c r="H4" s="45">
        <f>'PF_DAILY(Sorted)'!P4</f>
        <v>11.16489</v>
      </c>
      <c r="I4" s="45">
        <f>'PF_DAILY(Sorted)'!Q4</f>
        <v>11.10013</v>
      </c>
      <c r="J4" s="45">
        <f>'PF_DAILY(Sorted)'!R4</f>
        <v>4.6000000000000001E-4</v>
      </c>
      <c r="K4" s="45">
        <f>'PF_DAILY(Sorted)'!S4</f>
        <v>8.1799999999999998E-3</v>
      </c>
      <c r="L4" s="45">
        <f>'PF_DAILY(Sorted)'!T4</f>
        <v>4.3200000000000001E-3</v>
      </c>
      <c r="M4" s="45">
        <f>'PF_DAILY(Sorted)'!U4</f>
        <v>3.8999999999999999E-4</v>
      </c>
    </row>
    <row r="5" spans="1:13" ht="14" x14ac:dyDescent="0.3">
      <c r="A5" s="44" t="str">
        <f>'PF_DAILY(Sorted)'!I5</f>
        <v>N25</v>
      </c>
      <c r="B5" s="44" t="str">
        <f>'PF_DAILY(Sorted)'!E5</f>
        <v>N25</v>
      </c>
      <c r="C5" s="40" t="str">
        <f>'PF_DAILY(Sorted)'!G5</f>
        <v>Index</v>
      </c>
      <c r="D5" s="45">
        <f>'PF_DAILY(Sorted)'!L5</f>
        <v>920.3</v>
      </c>
      <c r="E5" s="45">
        <f>'PF_DAILY(Sorted)'!M5</f>
        <v>927.75</v>
      </c>
      <c r="F5" s="45">
        <f>'PF_DAILY(Sorted)'!N5</f>
        <v>920.1</v>
      </c>
      <c r="G5" s="45">
        <f>'PF_DAILY(Sorted)'!O5</f>
        <v>926.5</v>
      </c>
      <c r="H5" s="45">
        <f>'PF_DAILY(Sorted)'!P5</f>
        <v>928.51</v>
      </c>
      <c r="I5" s="45">
        <f>'PF_DAILY(Sorted)'!Q5</f>
        <v>919.79</v>
      </c>
      <c r="J5" s="45">
        <f>'PF_DAILY(Sorted)'!R5</f>
        <v>0.76</v>
      </c>
      <c r="K5" s="45">
        <f>'PF_DAILY(Sorted)'!S5</f>
        <v>0.31</v>
      </c>
      <c r="L5" s="45">
        <f>'PF_DAILY(Sorted)'!T5</f>
        <v>0.53500000000000003</v>
      </c>
      <c r="M5" s="45">
        <f>'PF_DAILY(Sorted)'!U5</f>
        <v>5.8E-4</v>
      </c>
    </row>
    <row r="6" spans="1:13" ht="14" x14ac:dyDescent="0.3">
      <c r="A6" s="44" t="str">
        <f>'PF_DAILY(Sorted)'!I6</f>
        <v>HKDJPY</v>
      </c>
      <c r="B6" s="44" t="str">
        <f>'PF_DAILY(Sorted)'!E6</f>
        <v>HKDJPY</v>
      </c>
      <c r="C6" s="40" t="str">
        <f>'PF_DAILY(Sorted)'!G6</f>
        <v>FX#6</v>
      </c>
      <c r="D6" s="45">
        <f>'PF_DAILY(Sorted)'!L6</f>
        <v>18.633099999999999</v>
      </c>
      <c r="E6" s="45">
        <f>'PF_DAILY(Sorted)'!M6</f>
        <v>18.698499999999999</v>
      </c>
      <c r="F6" s="45">
        <f>'PF_DAILY(Sorted)'!N6</f>
        <v>18.5669</v>
      </c>
      <c r="G6" s="45">
        <f>'PF_DAILY(Sorted)'!O6</f>
        <v>18.624199999999998</v>
      </c>
      <c r="H6" s="45">
        <f>'PF_DAILY(Sorted)'!P6</f>
        <v>18.698399999999999</v>
      </c>
      <c r="I6" s="45">
        <f>'PF_DAILY(Sorted)'!Q6</f>
        <v>18.543500000000002</v>
      </c>
      <c r="J6" s="45">
        <f>'PF_DAILY(Sorted)'!R6</f>
        <v>1E-4</v>
      </c>
      <c r="K6" s="45">
        <f>'PF_DAILY(Sorted)'!S6</f>
        <v>2.3400000000000001E-2</v>
      </c>
      <c r="L6" s="45">
        <f>'PF_DAILY(Sorted)'!T6</f>
        <v>1.175E-2</v>
      </c>
      <c r="M6" s="45">
        <f>'PF_DAILY(Sorted)'!U6</f>
        <v>6.3000000000000003E-4</v>
      </c>
    </row>
    <row r="7" spans="1:13" ht="14" x14ac:dyDescent="0.3">
      <c r="A7" s="44" t="str">
        <f>'PF_DAILY(Sorted)'!I7</f>
        <v>EURHUF</v>
      </c>
      <c r="B7" s="44" t="str">
        <f>'PF_DAILY(Sorted)'!E7</f>
        <v>EURHUF</v>
      </c>
      <c r="C7" s="40" t="str">
        <f>'PF_DAILY(Sorted)'!G7</f>
        <v>FX#3</v>
      </c>
      <c r="D7" s="45">
        <f>'PF_DAILY(Sorted)'!L7</f>
        <v>398.99099999999999</v>
      </c>
      <c r="E7" s="45">
        <f>'PF_DAILY(Sorted)'!M7</f>
        <v>399.67500000000001</v>
      </c>
      <c r="F7" s="45">
        <f>'PF_DAILY(Sorted)'!N7</f>
        <v>398.32</v>
      </c>
      <c r="G7" s="45">
        <f>'PF_DAILY(Sorted)'!O7</f>
        <v>398.411</v>
      </c>
      <c r="H7" s="45">
        <f>'PF_DAILY(Sorted)'!P7</f>
        <v>399.46499999999997</v>
      </c>
      <c r="I7" s="45">
        <f>'PF_DAILY(Sorted)'!Q7</f>
        <v>397.923</v>
      </c>
      <c r="J7" s="45">
        <f>'PF_DAILY(Sorted)'!R7</f>
        <v>0.21</v>
      </c>
      <c r="K7" s="45">
        <f>'PF_DAILY(Sorted)'!S7</f>
        <v>0.39700000000000002</v>
      </c>
      <c r="L7" s="45">
        <f>'PF_DAILY(Sorted)'!T7</f>
        <v>0.30349999999999999</v>
      </c>
      <c r="M7" s="45">
        <f>'PF_DAILY(Sorted)'!U7</f>
        <v>7.6000000000000004E-4</v>
      </c>
    </row>
    <row r="8" spans="1:13" ht="14" x14ac:dyDescent="0.3">
      <c r="A8" s="44" t="str">
        <f>'PF_DAILY(Sorted)'!I8</f>
        <v>EURGBP</v>
      </c>
      <c r="B8" s="44" t="str">
        <f>'PF_DAILY(Sorted)'!E8</f>
        <v>EURGBP</v>
      </c>
      <c r="C8" s="40" t="str">
        <f>'PF_DAILY(Sorted)'!G8</f>
        <v>FX#3</v>
      </c>
      <c r="D8" s="45">
        <f>'PF_DAILY(Sorted)'!L8</f>
        <v>0.86182999999999998</v>
      </c>
      <c r="E8" s="45">
        <f>'PF_DAILY(Sorted)'!M8</f>
        <v>0.86331999999999998</v>
      </c>
      <c r="F8" s="45">
        <f>'PF_DAILY(Sorted)'!N8</f>
        <v>0.86092999999999997</v>
      </c>
      <c r="G8" s="45">
        <f>'PF_DAILY(Sorted)'!O8</f>
        <v>0.86133000000000004</v>
      </c>
      <c r="H8" s="45">
        <f>'PF_DAILY(Sorted)'!P8</f>
        <v>0.86221000000000003</v>
      </c>
      <c r="I8" s="45">
        <f>'PF_DAILY(Sorted)'!Q8</f>
        <v>0.86070000000000002</v>
      </c>
      <c r="J8" s="45">
        <f>'PF_DAILY(Sorted)'!R8</f>
        <v>1.1100000000000001E-3</v>
      </c>
      <c r="K8" s="45">
        <f>'PF_DAILY(Sorted)'!S8</f>
        <v>2.3000000000000001E-4</v>
      </c>
      <c r="L8" s="45">
        <f>'PF_DAILY(Sorted)'!T8</f>
        <v>6.7000000000000002E-4</v>
      </c>
      <c r="M8" s="45">
        <f>'PF_DAILY(Sorted)'!U8</f>
        <v>7.7999999999999999E-4</v>
      </c>
    </row>
    <row r="9" spans="1:13" ht="14" x14ac:dyDescent="0.3">
      <c r="A9" s="44" t="str">
        <f>'PF_DAILY(Sorted)'!I9</f>
        <v>USDHKD</v>
      </c>
      <c r="B9" s="44" t="str">
        <f>'PF_DAILY(Sorted)'!E9</f>
        <v>USDHKD</v>
      </c>
      <c r="C9" s="40" t="str">
        <f>'PF_DAILY(Sorted)'!G9</f>
        <v>FX#7</v>
      </c>
      <c r="D9" s="45">
        <f>'PF_DAILY(Sorted)'!L9</f>
        <v>7.8491400000000002</v>
      </c>
      <c r="E9" s="45">
        <f>'PF_DAILY(Sorted)'!M9</f>
        <v>7.8497000000000003</v>
      </c>
      <c r="F9" s="45">
        <f>'PF_DAILY(Sorted)'!N9</f>
        <v>7.8480499999999997</v>
      </c>
      <c r="G9" s="45">
        <f>'PF_DAILY(Sorted)'!O9</f>
        <v>7.8493500000000003</v>
      </c>
      <c r="H9" s="45">
        <f>'PF_DAILY(Sorted)'!P9</f>
        <v>7.8527699999999996</v>
      </c>
      <c r="I9" s="45">
        <f>'PF_DAILY(Sorted)'!Q9</f>
        <v>7.8360000000000003</v>
      </c>
      <c r="J9" s="45">
        <f>'PF_DAILY(Sorted)'!R9</f>
        <v>3.0699999999999998E-3</v>
      </c>
      <c r="K9" s="45">
        <f>'PF_DAILY(Sorted)'!S9</f>
        <v>1.205E-2</v>
      </c>
      <c r="L9" s="45">
        <f>'PF_DAILY(Sorted)'!T9</f>
        <v>7.5599999999999999E-3</v>
      </c>
      <c r="M9" s="45">
        <f>'PF_DAILY(Sorted)'!U9</f>
        <v>9.6000000000000002E-4</v>
      </c>
    </row>
    <row r="10" spans="1:13" ht="14" x14ac:dyDescent="0.3">
      <c r="A10" s="44" t="str">
        <f>'PF_DAILY(Sorted)'!I10</f>
        <v>USDCNH</v>
      </c>
      <c r="B10" s="44" t="str">
        <f>'PF_DAILY(Sorted)'!E10</f>
        <v>USDCNH</v>
      </c>
      <c r="C10" s="40" t="str">
        <f>'PF_DAILY(Sorted)'!G10</f>
        <v>FX#8</v>
      </c>
      <c r="D10" s="45">
        <f>'PF_DAILY(Sorted)'!L10</f>
        <v>7.1809599999999998</v>
      </c>
      <c r="E10" s="45">
        <f>'PF_DAILY(Sorted)'!M10</f>
        <v>7.1827699999999997</v>
      </c>
      <c r="F10" s="45">
        <f>'PF_DAILY(Sorted)'!N10</f>
        <v>7.1756700000000002</v>
      </c>
      <c r="G10" s="45">
        <f>'PF_DAILY(Sorted)'!O10</f>
        <v>7.1767700000000003</v>
      </c>
      <c r="H10" s="45">
        <f>'PF_DAILY(Sorted)'!P10</f>
        <v>7.19238</v>
      </c>
      <c r="I10" s="45">
        <f>'PF_DAILY(Sorted)'!Q10</f>
        <v>7.1696200000000001</v>
      </c>
      <c r="J10" s="45">
        <f>'PF_DAILY(Sorted)'!R10</f>
        <v>9.6100000000000005E-3</v>
      </c>
      <c r="K10" s="45">
        <f>'PF_DAILY(Sorted)'!S10</f>
        <v>6.0499999999999998E-3</v>
      </c>
      <c r="L10" s="45">
        <f>'PF_DAILY(Sorted)'!T10</f>
        <v>7.8300000000000002E-3</v>
      </c>
      <c r="M10" s="45">
        <f>'PF_DAILY(Sorted)'!U10</f>
        <v>1.09E-3</v>
      </c>
    </row>
    <row r="11" spans="1:13" ht="14" x14ac:dyDescent="0.3">
      <c r="A11" s="44" t="str">
        <f>'PF_DAILY(Sorted)'!I11</f>
        <v>AUSSIE 200</v>
      </c>
      <c r="B11" s="44" t="str">
        <f>'PF_DAILY(Sorted)'!E11</f>
        <v>AUS200</v>
      </c>
      <c r="C11" s="40" t="str">
        <f>'PF_DAILY(Sorted)'!G11</f>
        <v>Index</v>
      </c>
      <c r="D11" s="45">
        <f>'PF_DAILY(Sorted)'!L11</f>
        <v>8589</v>
      </c>
      <c r="E11" s="45">
        <f>'PF_DAILY(Sorted)'!M11</f>
        <v>8632</v>
      </c>
      <c r="F11" s="45">
        <f>'PF_DAILY(Sorted)'!N11</f>
        <v>8575</v>
      </c>
      <c r="G11" s="45">
        <f>'PF_DAILY(Sorted)'!O11</f>
        <v>8614</v>
      </c>
      <c r="H11" s="45">
        <f>'PF_DAILY(Sorted)'!P11</f>
        <v>8650</v>
      </c>
      <c r="I11" s="45">
        <f>'PF_DAILY(Sorted)'!Q11</f>
        <v>8579</v>
      </c>
      <c r="J11" s="45">
        <f>'PF_DAILY(Sorted)'!R11</f>
        <v>18</v>
      </c>
      <c r="K11" s="45">
        <f>'PF_DAILY(Sorted)'!S11</f>
        <v>4</v>
      </c>
      <c r="L11" s="45">
        <f>'PF_DAILY(Sorted)'!T11</f>
        <v>11</v>
      </c>
      <c r="M11" s="45">
        <f>'PF_DAILY(Sorted)'!U11</f>
        <v>1.2800000000000001E-3</v>
      </c>
    </row>
    <row r="12" spans="1:13" ht="14" x14ac:dyDescent="0.3">
      <c r="A12" s="44" t="str">
        <f>'PF_DAILY(Sorted)'!I12</f>
        <v>AUDNZD</v>
      </c>
      <c r="B12" s="44" t="str">
        <f>'PF_DAILY(Sorted)'!E12</f>
        <v>AUDNZD</v>
      </c>
      <c r="C12" s="40" t="str">
        <f>'PF_DAILY(Sorted)'!G12</f>
        <v>FX#1</v>
      </c>
      <c r="D12" s="45">
        <f>'PF_DAILY(Sorted)'!L12</f>
        <v>1.08809</v>
      </c>
      <c r="E12" s="45">
        <f>'PF_DAILY(Sorted)'!M12</f>
        <v>1.09229</v>
      </c>
      <c r="F12" s="45">
        <f>'PF_DAILY(Sorted)'!N12</f>
        <v>1.08589</v>
      </c>
      <c r="G12" s="45">
        <f>'PF_DAILY(Sorted)'!O12</f>
        <v>1.09108</v>
      </c>
      <c r="H12" s="45">
        <f>'PF_DAILY(Sorted)'!P12</f>
        <v>1.0914699999999999</v>
      </c>
      <c r="I12" s="45">
        <f>'PF_DAILY(Sorted)'!Q12</f>
        <v>1.08809</v>
      </c>
      <c r="J12" s="45">
        <f>'PF_DAILY(Sorted)'!R12</f>
        <v>8.1999999999999998E-4</v>
      </c>
      <c r="K12" s="45">
        <f>'PF_DAILY(Sorted)'!S12</f>
        <v>2.2000000000000001E-3</v>
      </c>
      <c r="L12" s="45">
        <f>'PF_DAILY(Sorted)'!T12</f>
        <v>1.5100000000000001E-3</v>
      </c>
      <c r="M12" s="45">
        <f>'PF_DAILY(Sorted)'!U12</f>
        <v>1.3799999999999999E-3</v>
      </c>
    </row>
    <row r="13" spans="1:13" ht="14" x14ac:dyDescent="0.3">
      <c r="A13" s="44" t="str">
        <f>'PF_DAILY(Sorted)'!I13</f>
        <v>NZDJPY</v>
      </c>
      <c r="B13" s="44" t="str">
        <f>'PF_DAILY(Sorted)'!E13</f>
        <v>NZDJPY</v>
      </c>
      <c r="C13" s="40" t="str">
        <f>'PF_DAILY(Sorted)'!G13</f>
        <v>FX#7</v>
      </c>
      <c r="D13" s="45">
        <f>'PF_DAILY(Sorted)'!L13</f>
        <v>87.572000000000003</v>
      </c>
      <c r="E13" s="45">
        <f>'PF_DAILY(Sorted)'!M13</f>
        <v>88.242999999999995</v>
      </c>
      <c r="F13" s="45">
        <f>'PF_DAILY(Sorted)'!N13</f>
        <v>87.540999999999997</v>
      </c>
      <c r="G13" s="45">
        <f>'PF_DAILY(Sorted)'!O13</f>
        <v>88.2</v>
      </c>
      <c r="H13" s="45">
        <f>'PF_DAILY(Sorted)'!P13</f>
        <v>88.177000000000007</v>
      </c>
      <c r="I13" s="45">
        <f>'PF_DAILY(Sorted)'!Q13</f>
        <v>87.358000000000004</v>
      </c>
      <c r="J13" s="45">
        <f>'PF_DAILY(Sorted)'!R13</f>
        <v>6.6000000000000003E-2</v>
      </c>
      <c r="K13" s="45">
        <f>'PF_DAILY(Sorted)'!S13</f>
        <v>0.183</v>
      </c>
      <c r="L13" s="45">
        <f>'PF_DAILY(Sorted)'!T13</f>
        <v>0.1245</v>
      </c>
      <c r="M13" s="45">
        <f>'PF_DAILY(Sorted)'!U13</f>
        <v>1.41E-3</v>
      </c>
    </row>
    <row r="14" spans="1:13" ht="14" x14ac:dyDescent="0.3">
      <c r="A14" s="44" t="str">
        <f>'PF_DAILY(Sorted)'!I14</f>
        <v>EURSGD</v>
      </c>
      <c r="B14" s="44" t="str">
        <f>'PF_DAILY(Sorted)'!E14</f>
        <v>EURSGD</v>
      </c>
      <c r="C14" s="40" t="str">
        <f>'PF_DAILY(Sorted)'!G14</f>
        <v>FX#4</v>
      </c>
      <c r="D14" s="45">
        <f>'PF_DAILY(Sorted)'!L14</f>
        <v>1.4985999999999999</v>
      </c>
      <c r="E14" s="45">
        <f>'PF_DAILY(Sorted)'!M14</f>
        <v>1.5024</v>
      </c>
      <c r="F14" s="45">
        <f>'PF_DAILY(Sorted)'!N14</f>
        <v>1.4944</v>
      </c>
      <c r="G14" s="45">
        <f>'PF_DAILY(Sorted)'!O14</f>
        <v>1.4964</v>
      </c>
      <c r="H14" s="45">
        <f>'PF_DAILY(Sorted)'!P14</f>
        <v>1.4985999999999999</v>
      </c>
      <c r="I14" s="45">
        <f>'PF_DAILY(Sorted)'!Q14</f>
        <v>1.4936</v>
      </c>
      <c r="J14" s="45">
        <f>'PF_DAILY(Sorted)'!R14</f>
        <v>3.8E-3</v>
      </c>
      <c r="K14" s="45">
        <f>'PF_DAILY(Sorted)'!S14</f>
        <v>8.0000000000000004E-4</v>
      </c>
      <c r="L14" s="45">
        <f>'PF_DAILY(Sorted)'!T14</f>
        <v>2.3E-3</v>
      </c>
      <c r="M14" s="45">
        <f>'PF_DAILY(Sorted)'!U14</f>
        <v>1.5399999999999999E-3</v>
      </c>
    </row>
    <row r="15" spans="1:13" ht="14" x14ac:dyDescent="0.3">
      <c r="A15" s="44" t="str">
        <f>'PF_DAILY(Sorted)'!I15</f>
        <v>GBPCHF</v>
      </c>
      <c r="B15" s="44" t="str">
        <f>'PF_DAILY(Sorted)'!E15</f>
        <v>GBPCHF</v>
      </c>
      <c r="C15" s="40" t="str">
        <f>'PF_DAILY(Sorted)'!G15</f>
        <v>FX#4</v>
      </c>
      <c r="D15" s="45">
        <f>'PF_DAILY(Sorted)'!L15</f>
        <v>1.0773299999999999</v>
      </c>
      <c r="E15" s="45">
        <f>'PF_DAILY(Sorted)'!M15</f>
        <v>1.08223</v>
      </c>
      <c r="F15" s="45">
        <f>'PF_DAILY(Sorted)'!N15</f>
        <v>1.0760400000000001</v>
      </c>
      <c r="G15" s="45">
        <f>'PF_DAILY(Sorted)'!O15</f>
        <v>1.08128</v>
      </c>
      <c r="H15" s="45">
        <f>'PF_DAILY(Sorted)'!P15</f>
        <v>1.08491</v>
      </c>
      <c r="I15" s="45">
        <f>'PF_DAILY(Sorted)'!Q15</f>
        <v>1.0766899999999999</v>
      </c>
      <c r="J15" s="45">
        <f>'PF_DAILY(Sorted)'!R15</f>
        <v>2.6800000000000001E-3</v>
      </c>
      <c r="K15" s="45">
        <f>'PF_DAILY(Sorted)'!S15</f>
        <v>6.4999999999999997E-4</v>
      </c>
      <c r="L15" s="45">
        <f>'PF_DAILY(Sorted)'!T15</f>
        <v>1.66E-3</v>
      </c>
      <c r="M15" s="45">
        <f>'PF_DAILY(Sorted)'!U15</f>
        <v>1.5399999999999999E-3</v>
      </c>
    </row>
    <row r="16" spans="1:13" ht="14" x14ac:dyDescent="0.3">
      <c r="A16" s="44" t="str">
        <f>'PF_DAILY(Sorted)'!I16</f>
        <v>NOKJPY</v>
      </c>
      <c r="B16" s="44" t="str">
        <f>'PF_DAILY(Sorted)'!E16</f>
        <v>NOKJPY</v>
      </c>
      <c r="C16" s="40" t="str">
        <f>'PF_DAILY(Sorted)'!G16</f>
        <v>FX#6</v>
      </c>
      <c r="D16" s="45">
        <f>'PF_DAILY(Sorted)'!L16</f>
        <v>14.4717</v>
      </c>
      <c r="E16" s="45">
        <f>'PF_DAILY(Sorted)'!M16</f>
        <v>14.5489</v>
      </c>
      <c r="F16" s="45">
        <f>'PF_DAILY(Sorted)'!N16</f>
        <v>14.4438</v>
      </c>
      <c r="G16" s="45">
        <f>'PF_DAILY(Sorted)'!O16</f>
        <v>14.477499999999999</v>
      </c>
      <c r="H16" s="45">
        <f>'PF_DAILY(Sorted)'!P16</f>
        <v>14.493600000000001</v>
      </c>
      <c r="I16" s="45">
        <f>'PF_DAILY(Sorted)'!Q16</f>
        <v>14.443</v>
      </c>
      <c r="J16" s="45">
        <f>'PF_DAILY(Sorted)'!R16</f>
        <v>5.5300000000000002E-2</v>
      </c>
      <c r="K16" s="45">
        <f>'PF_DAILY(Sorted)'!S16</f>
        <v>8.0000000000000004E-4</v>
      </c>
      <c r="L16" s="45">
        <f>'PF_DAILY(Sorted)'!T16</f>
        <v>2.8049999999999999E-2</v>
      </c>
      <c r="M16" s="45">
        <f>'PF_DAILY(Sorted)'!U16</f>
        <v>1.9400000000000001E-3</v>
      </c>
    </row>
    <row r="17" spans="1:13" ht="14" x14ac:dyDescent="0.3">
      <c r="A17" s="44" t="str">
        <f>'PF_DAILY(Sorted)'!I17</f>
        <v>CADJPY</v>
      </c>
      <c r="B17" s="44" t="str">
        <f>'PF_DAILY(Sorted)'!E17</f>
        <v>CADJPY</v>
      </c>
      <c r="C17" s="40" t="str">
        <f>'PF_DAILY(Sorted)'!G17</f>
        <v>FX#1</v>
      </c>
      <c r="D17" s="45">
        <f>'PF_DAILY(Sorted)'!L17</f>
        <v>106.896</v>
      </c>
      <c r="E17" s="45">
        <f>'PF_DAILY(Sorted)'!M17</f>
        <v>107.16200000000001</v>
      </c>
      <c r="F17" s="45">
        <f>'PF_DAILY(Sorted)'!N17</f>
        <v>106.572</v>
      </c>
      <c r="G17" s="45">
        <f>'PF_DAILY(Sorted)'!O17</f>
        <v>107.092</v>
      </c>
      <c r="H17" s="45">
        <f>'PF_DAILY(Sorted)'!P17</f>
        <v>107.34099999999999</v>
      </c>
      <c r="I17" s="45">
        <f>'PF_DAILY(Sorted)'!Q17</f>
        <v>106.816</v>
      </c>
      <c r="J17" s="45">
        <f>'PF_DAILY(Sorted)'!R17</f>
        <v>0.17899999999999999</v>
      </c>
      <c r="K17" s="45">
        <f>'PF_DAILY(Sorted)'!S17</f>
        <v>0.24399999999999999</v>
      </c>
      <c r="L17" s="45">
        <f>'PF_DAILY(Sorted)'!T17</f>
        <v>0.21149999999999999</v>
      </c>
      <c r="M17" s="45">
        <f>'PF_DAILY(Sorted)'!U17</f>
        <v>1.97E-3</v>
      </c>
    </row>
    <row r="18" spans="1:13" ht="14" x14ac:dyDescent="0.3">
      <c r="A18" s="44" t="str">
        <f>'PF_DAILY(Sorted)'!I18</f>
        <v>USDJPY</v>
      </c>
      <c r="B18" s="44" t="str">
        <f>'PF_DAILY(Sorted)'!E18</f>
        <v>USDJPY</v>
      </c>
      <c r="C18" s="40" t="str">
        <f>'PF_DAILY(Sorted)'!G18</f>
        <v>FX#7</v>
      </c>
      <c r="D18" s="45">
        <f>'PF_DAILY(Sorted)'!L18</f>
        <v>146.285</v>
      </c>
      <c r="E18" s="45">
        <f>'PF_DAILY(Sorted)'!M18</f>
        <v>146.77699999999999</v>
      </c>
      <c r="F18" s="45">
        <f>'PF_DAILY(Sorted)'!N18</f>
        <v>145.74600000000001</v>
      </c>
      <c r="G18" s="45">
        <f>'PF_DAILY(Sorted)'!O18</f>
        <v>146.21700000000001</v>
      </c>
      <c r="H18" s="45">
        <f>'PF_DAILY(Sorted)'!P18</f>
        <v>147.34299999999999</v>
      </c>
      <c r="I18" s="45">
        <f>'PF_DAILY(Sorted)'!Q18</f>
        <v>145.77199999999999</v>
      </c>
      <c r="J18" s="45">
        <f>'PF_DAILY(Sorted)'!R18</f>
        <v>0.56599999999999995</v>
      </c>
      <c r="K18" s="45">
        <f>'PF_DAILY(Sorted)'!S18</f>
        <v>2.5999999999999999E-2</v>
      </c>
      <c r="L18" s="45">
        <f>'PF_DAILY(Sorted)'!T18</f>
        <v>0.29599999999999999</v>
      </c>
      <c r="M18" s="45">
        <f>'PF_DAILY(Sorted)'!U18</f>
        <v>2.0200000000000001E-3</v>
      </c>
    </row>
    <row r="19" spans="1:13" ht="14" x14ac:dyDescent="0.3">
      <c r="A19" s="44" t="str">
        <f>'PF_DAILY(Sorted)'!I19</f>
        <v>USDNOK</v>
      </c>
      <c r="B19" s="44" t="str">
        <f>'PF_DAILY(Sorted)'!E19</f>
        <v>USDNOK</v>
      </c>
      <c r="C19" s="40" t="str">
        <f>'PF_DAILY(Sorted)'!G19</f>
        <v>FX#7</v>
      </c>
      <c r="D19" s="45">
        <f>'PF_DAILY(Sorted)'!L19</f>
        <v>10.08516</v>
      </c>
      <c r="E19" s="45">
        <f>'PF_DAILY(Sorted)'!M19</f>
        <v>10.12393</v>
      </c>
      <c r="F19" s="45">
        <f>'PF_DAILY(Sorted)'!N19</f>
        <v>10.04565</v>
      </c>
      <c r="G19" s="45">
        <f>'PF_DAILY(Sorted)'!O19</f>
        <v>10.062469999999999</v>
      </c>
      <c r="H19" s="45">
        <f>'PF_DAILY(Sorted)'!P19</f>
        <v>10.10951</v>
      </c>
      <c r="I19" s="45">
        <f>'PF_DAILY(Sorted)'!Q19</f>
        <v>10.01896</v>
      </c>
      <c r="J19" s="45">
        <f>'PF_DAILY(Sorted)'!R19</f>
        <v>1.4420000000000001E-2</v>
      </c>
      <c r="K19" s="45">
        <f>'PF_DAILY(Sorted)'!S19</f>
        <v>2.6689999999999998E-2</v>
      </c>
      <c r="L19" s="45">
        <f>'PF_DAILY(Sorted)'!T19</f>
        <v>2.0549999999999999E-2</v>
      </c>
      <c r="M19" s="45">
        <f>'PF_DAILY(Sorted)'!U19</f>
        <v>2.0400000000000001E-3</v>
      </c>
    </row>
    <row r="20" spans="1:13" ht="14" x14ac:dyDescent="0.3">
      <c r="A20" s="44" t="str">
        <f>'PF_DAILY(Sorted)'!I20</f>
        <v>GBPDKK</v>
      </c>
      <c r="B20" s="44" t="str">
        <f>'PF_DAILY(Sorted)'!E20</f>
        <v>GBPDKK</v>
      </c>
      <c r="C20" s="40" t="str">
        <f>'PF_DAILY(Sorted)'!G20</f>
        <v>FX#4</v>
      </c>
      <c r="D20" s="45">
        <f>'PF_DAILY(Sorted)'!L20</f>
        <v>8.6392000000000007</v>
      </c>
      <c r="E20" s="45">
        <f>'PF_DAILY(Sorted)'!M20</f>
        <v>8.6645000000000003</v>
      </c>
      <c r="F20" s="45">
        <f>'PF_DAILY(Sorted)'!N20</f>
        <v>8.6384000000000007</v>
      </c>
      <c r="G20" s="45">
        <f>'PF_DAILY(Sorted)'!O20</f>
        <v>8.6395</v>
      </c>
      <c r="H20" s="45">
        <f>'PF_DAILY(Sorted)'!P20</f>
        <v>8.6525999999999996</v>
      </c>
      <c r="I20" s="45">
        <f>'PF_DAILY(Sorted)'!Q20</f>
        <v>8.6139200000000002</v>
      </c>
      <c r="J20" s="45">
        <f>'PF_DAILY(Sorted)'!R20</f>
        <v>1.1900000000000001E-2</v>
      </c>
      <c r="K20" s="45">
        <f>'PF_DAILY(Sorted)'!S20</f>
        <v>2.4479999999999998E-2</v>
      </c>
      <c r="L20" s="45">
        <f>'PF_DAILY(Sorted)'!T20</f>
        <v>1.8190000000000001E-2</v>
      </c>
      <c r="M20" s="45">
        <f>'PF_DAILY(Sorted)'!U20</f>
        <v>2.1099999999999999E-3</v>
      </c>
    </row>
    <row r="21" spans="1:13" ht="14" x14ac:dyDescent="0.3">
      <c r="A21" s="44" t="str">
        <f>'PF_DAILY(Sorted)'!I21</f>
        <v>CHFNOK</v>
      </c>
      <c r="B21" s="44" t="str">
        <f>'PF_DAILY(Sorted)'!E21</f>
        <v>CHFNOK</v>
      </c>
      <c r="C21" s="40" t="str">
        <f>'PF_DAILY(Sorted)'!G21</f>
        <v>FX#2</v>
      </c>
      <c r="D21" s="45">
        <f>'PF_DAILY(Sorted)'!L21</f>
        <v>12.6957</v>
      </c>
      <c r="E21" s="45">
        <f>'PF_DAILY(Sorted)'!M21</f>
        <v>12.726839999999999</v>
      </c>
      <c r="F21" s="45">
        <f>'PF_DAILY(Sorted)'!N21</f>
        <v>12.61551</v>
      </c>
      <c r="G21" s="45">
        <f>'PF_DAILY(Sorted)'!O21</f>
        <v>12.62288</v>
      </c>
      <c r="H21" s="45">
        <f>'PF_DAILY(Sorted)'!P21</f>
        <v>12.7509</v>
      </c>
      <c r="I21" s="45">
        <f>'PF_DAILY(Sorted)'!Q21</f>
        <v>12.577439999999999</v>
      </c>
      <c r="J21" s="45">
        <f>'PF_DAILY(Sorted)'!R21</f>
        <v>2.4060000000000002E-2</v>
      </c>
      <c r="K21" s="45">
        <f>'PF_DAILY(Sorted)'!S21</f>
        <v>3.807E-2</v>
      </c>
      <c r="L21" s="45">
        <f>'PF_DAILY(Sorted)'!T21</f>
        <v>3.107E-2</v>
      </c>
      <c r="M21" s="45">
        <f>'PF_DAILY(Sorted)'!U21</f>
        <v>2.4599999999999999E-3</v>
      </c>
    </row>
    <row r="22" spans="1:13" ht="14" x14ac:dyDescent="0.3">
      <c r="A22" s="44" t="str">
        <f>'PF_DAILY(Sorted)'!I22</f>
        <v>CHFJPY</v>
      </c>
      <c r="B22" s="44" t="str">
        <f>'PF_DAILY(Sorted)'!E22</f>
        <v>CHFJPY</v>
      </c>
      <c r="C22" s="40" t="str">
        <f>'PF_DAILY(Sorted)'!G22</f>
        <v>FX#2</v>
      </c>
      <c r="D22" s="45">
        <f>'PF_DAILY(Sorted)'!L22</f>
        <v>183.95400000000001</v>
      </c>
      <c r="E22" s="45">
        <f>'PF_DAILY(Sorted)'!M22</f>
        <v>184.31399999999999</v>
      </c>
      <c r="F22" s="45">
        <f>'PF_DAILY(Sorted)'!N22</f>
        <v>183.411</v>
      </c>
      <c r="G22" s="45">
        <f>'PF_DAILY(Sorted)'!O22</f>
        <v>183.43</v>
      </c>
      <c r="H22" s="45">
        <f>'PF_DAILY(Sorted)'!P22</f>
        <v>184.21799999999999</v>
      </c>
      <c r="I22" s="45">
        <f>'PF_DAILY(Sorted)'!Q22</f>
        <v>182.55</v>
      </c>
      <c r="J22" s="45">
        <f>'PF_DAILY(Sorted)'!R22</f>
        <v>9.6000000000000002E-2</v>
      </c>
      <c r="K22" s="45">
        <f>'PF_DAILY(Sorted)'!S22</f>
        <v>0.86099999999999999</v>
      </c>
      <c r="L22" s="45">
        <f>'PF_DAILY(Sorted)'!T22</f>
        <v>0.47849999999999998</v>
      </c>
      <c r="M22" s="45">
        <f>'PF_DAILY(Sorted)'!U22</f>
        <v>2.6099999999999999E-3</v>
      </c>
    </row>
    <row r="23" spans="1:13" ht="14" x14ac:dyDescent="0.3">
      <c r="A23" s="44" t="str">
        <f>'PF_DAILY(Sorted)'!I23</f>
        <v>US2000</v>
      </c>
      <c r="B23" s="44" t="str">
        <f>'PF_DAILY(Sorted)'!E23</f>
        <v>US2000</v>
      </c>
      <c r="C23" s="40" t="str">
        <f>'PF_DAILY(Sorted)'!G23</f>
        <v>Index</v>
      </c>
      <c r="D23" s="45">
        <f>'PF_DAILY(Sorted)'!L23</f>
        <v>2252.5</v>
      </c>
      <c r="E23" s="45">
        <f>'PF_DAILY(Sorted)'!M23</f>
        <v>2277.1</v>
      </c>
      <c r="F23" s="45">
        <f>'PF_DAILY(Sorted)'!N23</f>
        <v>2244.6</v>
      </c>
      <c r="G23" s="45">
        <f>'PF_DAILY(Sorted)'!O23</f>
        <v>2263.9</v>
      </c>
      <c r="H23" s="45">
        <f>'PF_DAILY(Sorted)'!P23</f>
        <v>2268.1999999999998</v>
      </c>
      <c r="I23" s="45">
        <f>'PF_DAILY(Sorted)'!Q23</f>
        <v>2247.8000000000002</v>
      </c>
      <c r="J23" s="45">
        <f>'PF_DAILY(Sorted)'!R23</f>
        <v>8.9</v>
      </c>
      <c r="K23" s="45">
        <f>'PF_DAILY(Sorted)'!S23</f>
        <v>3.2</v>
      </c>
      <c r="L23" s="45">
        <f>'PF_DAILY(Sorted)'!T23</f>
        <v>6.05</v>
      </c>
      <c r="M23" s="45">
        <f>'PF_DAILY(Sorted)'!U23</f>
        <v>2.6700000000000001E-3</v>
      </c>
    </row>
    <row r="24" spans="1:13" ht="14" x14ac:dyDescent="0.3">
      <c r="A24" s="44" t="str">
        <f>'PF_DAILY(Sorted)'!I24</f>
        <v>GBPSEK</v>
      </c>
      <c r="B24" s="44" t="str">
        <f>'PF_DAILY(Sorted)'!E24</f>
        <v>GBPSEK</v>
      </c>
      <c r="C24" s="40" t="str">
        <f>'PF_DAILY(Sorted)'!G24</f>
        <v>FX#5</v>
      </c>
      <c r="D24" s="45">
        <f>'PF_DAILY(Sorted)'!L24</f>
        <v>12.90619</v>
      </c>
      <c r="E24" s="45">
        <f>'PF_DAILY(Sorted)'!M24</f>
        <v>12.94542</v>
      </c>
      <c r="F24" s="45">
        <f>'PF_DAILY(Sorted)'!N24</f>
        <v>12.872640000000001</v>
      </c>
      <c r="G24" s="45">
        <f>'PF_DAILY(Sorted)'!O24</f>
        <v>12.872809999999999</v>
      </c>
      <c r="H24" s="45">
        <f>'PF_DAILY(Sorted)'!P24</f>
        <v>12.9069</v>
      </c>
      <c r="I24" s="45">
        <f>'PF_DAILY(Sorted)'!Q24</f>
        <v>12.841290000000001</v>
      </c>
      <c r="J24" s="45">
        <f>'PF_DAILY(Sorted)'!R24</f>
        <v>3.8519999999999999E-2</v>
      </c>
      <c r="K24" s="45">
        <f>'PF_DAILY(Sorted)'!S24</f>
        <v>3.1350000000000003E-2</v>
      </c>
      <c r="L24" s="45">
        <f>'PF_DAILY(Sorted)'!T24</f>
        <v>3.4930000000000003E-2</v>
      </c>
      <c r="M24" s="45">
        <f>'PF_DAILY(Sorted)'!U24</f>
        <v>2.7100000000000002E-3</v>
      </c>
    </row>
    <row r="25" spans="1:13" ht="14" x14ac:dyDescent="0.3">
      <c r="A25" s="44" t="str">
        <f>'PF_DAILY(Sorted)'!I25</f>
        <v>EURZAR</v>
      </c>
      <c r="B25" s="44" t="str">
        <f>'PF_DAILY(Sorted)'!E25</f>
        <v>EURZAR</v>
      </c>
      <c r="C25" s="40" t="str">
        <f>'PF_DAILY(Sorted)'!G25</f>
        <v>FX#4</v>
      </c>
      <c r="D25" s="45">
        <f>'PF_DAILY(Sorted)'!L25</f>
        <v>20.865300000000001</v>
      </c>
      <c r="E25" s="45">
        <f>'PF_DAILY(Sorted)'!M25</f>
        <v>20.912669999999999</v>
      </c>
      <c r="F25" s="45">
        <f>'PF_DAILY(Sorted)'!N25</f>
        <v>20.68873</v>
      </c>
      <c r="G25" s="45">
        <f>'PF_DAILY(Sorted)'!O25</f>
        <v>20.727519999999998</v>
      </c>
      <c r="H25" s="45">
        <f>'PF_DAILY(Sorted)'!P25</f>
        <v>20.928429999999999</v>
      </c>
      <c r="I25" s="45">
        <f>'PF_DAILY(Sorted)'!Q25</f>
        <v>20.787680000000002</v>
      </c>
      <c r="J25" s="45">
        <f>'PF_DAILY(Sorted)'!R25</f>
        <v>1.576E-2</v>
      </c>
      <c r="K25" s="45">
        <f>'PF_DAILY(Sorted)'!S25</f>
        <v>9.8949999999999996E-2</v>
      </c>
      <c r="L25" s="45">
        <f>'PF_DAILY(Sorted)'!T25</f>
        <v>5.7360000000000001E-2</v>
      </c>
      <c r="M25" s="45">
        <f>'PF_DAILY(Sorted)'!U25</f>
        <v>2.7699999999999999E-3</v>
      </c>
    </row>
    <row r="26" spans="1:13" ht="14" x14ac:dyDescent="0.3">
      <c r="A26" s="44" t="str">
        <f>'PF_DAILY(Sorted)'!I26</f>
        <v>Swiss 20</v>
      </c>
      <c r="B26" s="44" t="str">
        <f>'PF_DAILY(Sorted)'!E26</f>
        <v>SWISS20</v>
      </c>
      <c r="C26" s="40" t="str">
        <f>'PF_DAILY(Sorted)'!G26</f>
        <v>Index</v>
      </c>
      <c r="D26" s="45">
        <f>'PF_DAILY(Sorted)'!L26</f>
        <v>12030</v>
      </c>
      <c r="E26" s="45">
        <f>'PF_DAILY(Sorted)'!M26</f>
        <v>12135</v>
      </c>
      <c r="F26" s="45">
        <f>'PF_DAILY(Sorted)'!N26</f>
        <v>12020</v>
      </c>
      <c r="G26" s="45">
        <f>'PF_DAILY(Sorted)'!O26</f>
        <v>12116</v>
      </c>
      <c r="H26" s="45">
        <f>'PF_DAILY(Sorted)'!P26</f>
        <v>12085</v>
      </c>
      <c r="I26" s="45">
        <f>'PF_DAILY(Sorted)'!Q26</f>
        <v>12042</v>
      </c>
      <c r="J26" s="45">
        <f>'PF_DAILY(Sorted)'!R26</f>
        <v>50</v>
      </c>
      <c r="K26" s="45">
        <f>'PF_DAILY(Sorted)'!S26</f>
        <v>22</v>
      </c>
      <c r="L26" s="45">
        <f>'PF_DAILY(Sorted)'!T26</f>
        <v>36</v>
      </c>
      <c r="M26" s="45">
        <f>'PF_DAILY(Sorted)'!U26</f>
        <v>2.97E-3</v>
      </c>
    </row>
    <row r="27" spans="1:13" ht="14" x14ac:dyDescent="0.3">
      <c r="A27" s="44" t="str">
        <f>'PF_DAILY(Sorted)'!I27</f>
        <v>SGDJPY</v>
      </c>
      <c r="B27" s="44" t="str">
        <f>'PF_DAILY(Sorted)'!E27</f>
        <v>SGDJPY</v>
      </c>
      <c r="C27" s="40" t="str">
        <f>'PF_DAILY(Sorted)'!G27</f>
        <v>FX#6</v>
      </c>
      <c r="D27" s="45">
        <f>'PF_DAILY(Sorted)'!L27</f>
        <v>114.23</v>
      </c>
      <c r="E27" s="45">
        <f>'PF_DAILY(Sorted)'!M27</f>
        <v>114.541</v>
      </c>
      <c r="F27" s="45">
        <f>'PF_DAILY(Sorted)'!N27</f>
        <v>113.931</v>
      </c>
      <c r="G27" s="45">
        <f>'PF_DAILY(Sorted)'!O27</f>
        <v>114.221</v>
      </c>
      <c r="H27" s="45">
        <f>'PF_DAILY(Sorted)'!P27</f>
        <v>115.203</v>
      </c>
      <c r="I27" s="45">
        <f>'PF_DAILY(Sorted)'!Q27</f>
        <v>113.908</v>
      </c>
      <c r="J27" s="45">
        <f>'PF_DAILY(Sorted)'!R27</f>
        <v>0.66200000000000003</v>
      </c>
      <c r="K27" s="45">
        <f>'PF_DAILY(Sorted)'!S27</f>
        <v>2.3E-2</v>
      </c>
      <c r="L27" s="45">
        <f>'PF_DAILY(Sorted)'!T27</f>
        <v>0.34250000000000003</v>
      </c>
      <c r="M27" s="45">
        <f>'PF_DAILY(Sorted)'!U27</f>
        <v>3.0000000000000001E-3</v>
      </c>
    </row>
    <row r="28" spans="1:13" ht="14" x14ac:dyDescent="0.3">
      <c r="A28" s="44" t="str">
        <f>'PF_DAILY(Sorted)'!I28</f>
        <v>XAUUSD</v>
      </c>
      <c r="B28" s="44" t="str">
        <f>'PF_DAILY(Sorted)'!E28</f>
        <v>XAUUSD</v>
      </c>
      <c r="C28" s="40" t="str">
        <f>'PF_DAILY(Sorted)'!G28</f>
        <v>Metals</v>
      </c>
      <c r="D28" s="45">
        <f>'PF_DAILY(Sorted)'!L28</f>
        <v>3314.02</v>
      </c>
      <c r="E28" s="45">
        <f>'PF_DAILY(Sorted)'!M28</f>
        <v>3329.8</v>
      </c>
      <c r="F28" s="45">
        <f>'PF_DAILY(Sorted)'!N28</f>
        <v>3309.59</v>
      </c>
      <c r="G28" s="45">
        <f>'PF_DAILY(Sorted)'!O28</f>
        <v>3323.61</v>
      </c>
      <c r="H28" s="45">
        <f>'PF_DAILY(Sorted)'!P28</f>
        <v>3314.02</v>
      </c>
      <c r="I28" s="45">
        <f>'PF_DAILY(Sorted)'!Q28</f>
        <v>3314.02</v>
      </c>
      <c r="J28" s="45">
        <f>'PF_DAILY(Sorted)'!R28</f>
        <v>15.78</v>
      </c>
      <c r="K28" s="45">
        <f>'PF_DAILY(Sorted)'!S28</f>
        <v>4.43</v>
      </c>
      <c r="L28" s="45">
        <f>'PF_DAILY(Sorted)'!T28</f>
        <v>10.105</v>
      </c>
      <c r="M28" s="45">
        <f>'PF_DAILY(Sorted)'!U28</f>
        <v>3.0400000000000002E-3</v>
      </c>
    </row>
    <row r="29" spans="1:13" ht="14" x14ac:dyDescent="0.3">
      <c r="A29" s="44" t="str">
        <f>'PF_DAILY(Sorted)'!I29</f>
        <v>USDSGD</v>
      </c>
      <c r="B29" s="44" t="str">
        <f>'PF_DAILY(Sorted)'!E29</f>
        <v>USDSGD</v>
      </c>
      <c r="C29" s="40" t="str">
        <f>'PF_DAILY(Sorted)'!G29</f>
        <v>FX#8</v>
      </c>
      <c r="D29" s="45">
        <f>'PF_DAILY(Sorted)'!L29</f>
        <v>1.2798</v>
      </c>
      <c r="E29" s="45">
        <f>'PF_DAILY(Sorted)'!M29</f>
        <v>1.2817499999999999</v>
      </c>
      <c r="F29" s="45">
        <f>'PF_DAILY(Sorted)'!N29</f>
        <v>1.2784199999999999</v>
      </c>
      <c r="G29" s="45">
        <f>'PF_DAILY(Sorted)'!O29</f>
        <v>1.2791999999999999</v>
      </c>
      <c r="H29" s="45">
        <f>'PF_DAILY(Sorted)'!P29</f>
        <v>1.28851</v>
      </c>
      <c r="I29" s="45">
        <f>'PF_DAILY(Sorted)'!Q29</f>
        <v>1.2798</v>
      </c>
      <c r="J29" s="45">
        <f>'PF_DAILY(Sorted)'!R29</f>
        <v>6.7600000000000004E-3</v>
      </c>
      <c r="K29" s="45">
        <f>'PF_DAILY(Sorted)'!S29</f>
        <v>1.3799999999999999E-3</v>
      </c>
      <c r="L29" s="45">
        <f>'PF_DAILY(Sorted)'!T29</f>
        <v>4.0699999999999998E-3</v>
      </c>
      <c r="M29" s="45">
        <f>'PF_DAILY(Sorted)'!U29</f>
        <v>3.1800000000000001E-3</v>
      </c>
    </row>
    <row r="30" spans="1:13" ht="14" x14ac:dyDescent="0.3">
      <c r="A30" s="44" t="str">
        <f>'PF_DAILY(Sorted)'!I30</f>
        <v>AUDCNH</v>
      </c>
      <c r="B30" s="44" t="str">
        <f>'PF_DAILY(Sorted)'!E30</f>
        <v>AUDCNH</v>
      </c>
      <c r="C30" s="40" t="str">
        <f>'PF_DAILY(Sorted)'!G30</f>
        <v>FX#1</v>
      </c>
      <c r="D30" s="45">
        <f>'PF_DAILY(Sorted)'!L30</f>
        <v>4.6916000000000002</v>
      </c>
      <c r="E30" s="45">
        <f>'PF_DAILY(Sorted)'!M30</f>
        <v>4.7305000000000001</v>
      </c>
      <c r="F30" s="45">
        <f>'PF_DAILY(Sorted)'!N30</f>
        <v>4.6830999999999996</v>
      </c>
      <c r="G30" s="45">
        <f>'PF_DAILY(Sorted)'!O30</f>
        <v>4.7244000000000002</v>
      </c>
      <c r="H30" s="45">
        <f>'PF_DAILY(Sorted)'!P30</f>
        <v>4.7526000000000002</v>
      </c>
      <c r="I30" s="45">
        <f>'PF_DAILY(Sorted)'!Q30</f>
        <v>4.6916000000000002</v>
      </c>
      <c r="J30" s="45">
        <f>'PF_DAILY(Sorted)'!R30</f>
        <v>2.214E-2</v>
      </c>
      <c r="K30" s="45">
        <f>'PF_DAILY(Sorted)'!S30</f>
        <v>8.5299999999999994E-3</v>
      </c>
      <c r="L30" s="45">
        <f>'PF_DAILY(Sorted)'!T30</f>
        <v>1.5339999999999999E-2</v>
      </c>
      <c r="M30" s="45">
        <f>'PF_DAILY(Sorted)'!U30</f>
        <v>3.2499999999999999E-3</v>
      </c>
    </row>
    <row r="31" spans="1:13" ht="14" x14ac:dyDescent="0.3">
      <c r="A31" s="44" t="str">
        <f>'PF_DAILY(Sorted)'!I31</f>
        <v>AUDJPY</v>
      </c>
      <c r="B31" s="44" t="str">
        <f>'PF_DAILY(Sorted)'!E31</f>
        <v>AUDJPY</v>
      </c>
      <c r="C31" s="40" t="str">
        <f>'PF_DAILY(Sorted)'!G31</f>
        <v>FX#1</v>
      </c>
      <c r="D31" s="45">
        <f>'PF_DAILY(Sorted)'!L31</f>
        <v>95.605000000000004</v>
      </c>
      <c r="E31" s="45">
        <f>'PF_DAILY(Sorted)'!M31</f>
        <v>96.38</v>
      </c>
      <c r="F31" s="45">
        <f>'PF_DAILY(Sorted)'!N31</f>
        <v>95.382999999999996</v>
      </c>
      <c r="G31" s="45">
        <f>'PF_DAILY(Sorted)'!O31</f>
        <v>96.313999999999993</v>
      </c>
      <c r="H31" s="45">
        <f>'PF_DAILY(Sorted)'!P31</f>
        <v>95.891999999999996</v>
      </c>
      <c r="I31" s="45">
        <f>'PF_DAILY(Sorted)'!Q31</f>
        <v>95.241</v>
      </c>
      <c r="J31" s="45">
        <f>'PF_DAILY(Sorted)'!R31</f>
        <v>0.48799999999999999</v>
      </c>
      <c r="K31" s="45">
        <f>'PF_DAILY(Sorted)'!S31</f>
        <v>0.14199999999999999</v>
      </c>
      <c r="L31" s="45">
        <f>'PF_DAILY(Sorted)'!T31</f>
        <v>0.315</v>
      </c>
      <c r="M31" s="45">
        <f>'PF_DAILY(Sorted)'!U31</f>
        <v>3.2699999999999999E-3</v>
      </c>
    </row>
    <row r="32" spans="1:13" ht="14" x14ac:dyDescent="0.3">
      <c r="A32" s="44" t="str">
        <f>'PF_DAILY(Sorted)'!I32</f>
        <v>USDTRY</v>
      </c>
      <c r="B32" s="44" t="str">
        <f>'PF_DAILY(Sorted)'!E32</f>
        <v>USDTRY</v>
      </c>
      <c r="C32" s="40" t="str">
        <f>'PF_DAILY(Sorted)'!G32</f>
        <v>FX#8</v>
      </c>
      <c r="D32" s="45">
        <f>'PF_DAILY(Sorted)'!L32</f>
        <v>40.006509999999999</v>
      </c>
      <c r="E32" s="45">
        <f>'PF_DAILY(Sorted)'!M32</f>
        <v>40.076929999999997</v>
      </c>
      <c r="F32" s="45">
        <f>'PF_DAILY(Sorted)'!N32</f>
        <v>39.809869999999997</v>
      </c>
      <c r="G32" s="45">
        <f>'PF_DAILY(Sorted)'!O32</f>
        <v>40.057960000000001</v>
      </c>
      <c r="H32" s="45">
        <f>'PF_DAILY(Sorted)'!P32</f>
        <v>40.006509999999999</v>
      </c>
      <c r="I32" s="45">
        <f>'PF_DAILY(Sorted)'!Q32</f>
        <v>40.006509999999999</v>
      </c>
      <c r="J32" s="45">
        <f>'PF_DAILY(Sorted)'!R32</f>
        <v>7.0419999999999996E-2</v>
      </c>
      <c r="K32" s="45">
        <f>'PF_DAILY(Sorted)'!S32</f>
        <v>0.19664000000000001</v>
      </c>
      <c r="L32" s="45">
        <f>'PF_DAILY(Sorted)'!T32</f>
        <v>0.13353000000000001</v>
      </c>
      <c r="M32" s="45">
        <f>'PF_DAILY(Sorted)'!U32</f>
        <v>3.3300000000000001E-3</v>
      </c>
    </row>
    <row r="33" spans="1:13" ht="14" x14ac:dyDescent="0.3">
      <c r="A33" s="44" t="str">
        <f>'PF_DAILY(Sorted)'!I33</f>
        <v>AUDNOK</v>
      </c>
      <c r="B33" s="44" t="str">
        <f>'PF_DAILY(Sorted)'!E33</f>
        <v>AUDNOK</v>
      </c>
      <c r="C33" s="40" t="str">
        <f>'PF_DAILY(Sorted)'!G33</f>
        <v>FX#1</v>
      </c>
      <c r="D33" s="45">
        <f>'PF_DAILY(Sorted)'!L33</f>
        <v>6.5948000000000002</v>
      </c>
      <c r="E33" s="45">
        <f>'PF_DAILY(Sorted)'!M33</f>
        <v>6.6398000000000001</v>
      </c>
      <c r="F33" s="45">
        <f>'PF_DAILY(Sorted)'!N33</f>
        <v>6.5839999999999996</v>
      </c>
      <c r="G33" s="45">
        <f>'PF_DAILY(Sorted)'!O33</f>
        <v>6.6322999999999999</v>
      </c>
      <c r="H33" s="45">
        <f>'PF_DAILY(Sorted)'!P33</f>
        <v>6.6051000000000002</v>
      </c>
      <c r="I33" s="45">
        <f>'PF_DAILY(Sorted)'!Q33</f>
        <v>6.5743999999999998</v>
      </c>
      <c r="J33" s="45">
        <f>'PF_DAILY(Sorted)'!R33</f>
        <v>3.4700000000000002E-2</v>
      </c>
      <c r="K33" s="45">
        <f>'PF_DAILY(Sorted)'!S33</f>
        <v>9.5999999999999992E-3</v>
      </c>
      <c r="L33" s="45">
        <f>'PF_DAILY(Sorted)'!T33</f>
        <v>2.215E-2</v>
      </c>
      <c r="M33" s="45">
        <f>'PF_DAILY(Sorted)'!U33</f>
        <v>3.3400000000000001E-3</v>
      </c>
    </row>
    <row r="34" spans="1:13" ht="14" x14ac:dyDescent="0.3">
      <c r="A34" s="44" t="str">
        <f>'PF_DAILY(Sorted)'!I34</f>
        <v>EURTRY</v>
      </c>
      <c r="B34" s="44" t="str">
        <f>'PF_DAILY(Sorted)'!E34</f>
        <v>EURTRY</v>
      </c>
      <c r="C34" s="40" t="str">
        <f>'PF_DAILY(Sorted)'!G34</f>
        <v>FX#4</v>
      </c>
      <c r="D34" s="45">
        <f>'PF_DAILY(Sorted)'!L34</f>
        <v>46.839170000000003</v>
      </c>
      <c r="E34" s="45">
        <f>'PF_DAILY(Sorted)'!M34</f>
        <v>47.143659999999997</v>
      </c>
      <c r="F34" s="45">
        <f>'PF_DAILY(Sorted)'!N34</f>
        <v>46.808660000000003</v>
      </c>
      <c r="G34" s="45">
        <f>'PF_DAILY(Sorted)'!O34</f>
        <v>46.963769999999997</v>
      </c>
      <c r="H34" s="45">
        <f>'PF_DAILY(Sorted)'!P34</f>
        <v>46.839170000000003</v>
      </c>
      <c r="I34" s="45">
        <f>'PF_DAILY(Sorted)'!Q34</f>
        <v>46.839170000000003</v>
      </c>
      <c r="J34" s="45">
        <f>'PF_DAILY(Sorted)'!R34</f>
        <v>0.30448999999999998</v>
      </c>
      <c r="K34" s="45">
        <f>'PF_DAILY(Sorted)'!S34</f>
        <v>3.0509999999999999E-2</v>
      </c>
      <c r="L34" s="45">
        <f>'PF_DAILY(Sorted)'!T34</f>
        <v>0.16750000000000001</v>
      </c>
      <c r="M34" s="45">
        <f>'PF_DAILY(Sorted)'!U34</f>
        <v>3.5699999999999998E-3</v>
      </c>
    </row>
    <row r="35" spans="1:13" ht="14" x14ac:dyDescent="0.3">
      <c r="A35" s="44" t="str">
        <f>'PF_DAILY(Sorted)'!I35</f>
        <v>XAUEUR</v>
      </c>
      <c r="B35" s="44" t="str">
        <f>'PF_DAILY(Sorted)'!E35</f>
        <v>XAUEUR</v>
      </c>
      <c r="C35" s="40" t="str">
        <f>'PF_DAILY(Sorted)'!G35</f>
        <v>Metals</v>
      </c>
      <c r="D35" s="45">
        <f>'PF_DAILY(Sorted)'!L35</f>
        <v>2826.61</v>
      </c>
      <c r="E35" s="45">
        <f>'PF_DAILY(Sorted)'!M35</f>
        <v>2843.95</v>
      </c>
      <c r="F35" s="45">
        <f>'PF_DAILY(Sorted)'!N35</f>
        <v>2823.6</v>
      </c>
      <c r="G35" s="45">
        <f>'PF_DAILY(Sorted)'!O35</f>
        <v>2840.39</v>
      </c>
      <c r="H35" s="45">
        <f>'PF_DAILY(Sorted)'!P35</f>
        <v>2826.61</v>
      </c>
      <c r="I35" s="45">
        <f>'PF_DAILY(Sorted)'!Q35</f>
        <v>2826.61</v>
      </c>
      <c r="J35" s="45">
        <f>'PF_DAILY(Sorted)'!R35</f>
        <v>17.34</v>
      </c>
      <c r="K35" s="45">
        <f>'PF_DAILY(Sorted)'!S35</f>
        <v>3.01</v>
      </c>
      <c r="L35" s="45">
        <f>'PF_DAILY(Sorted)'!T35</f>
        <v>10.175000000000001</v>
      </c>
      <c r="M35" s="45">
        <f>'PF_DAILY(Sorted)'!U35</f>
        <v>3.5799999999999998E-3</v>
      </c>
    </row>
    <row r="36" spans="1:13" ht="14" x14ac:dyDescent="0.3">
      <c r="A36" s="44" t="str">
        <f>'PF_DAILY(Sorted)'!I36</f>
        <v>GBPNOK</v>
      </c>
      <c r="B36" s="44" t="str">
        <f>'PF_DAILY(Sorted)'!E36</f>
        <v>GBPNOK</v>
      </c>
      <c r="C36" s="40" t="str">
        <f>'PF_DAILY(Sorted)'!G36</f>
        <v>FX#5</v>
      </c>
      <c r="D36" s="45">
        <f>'PF_DAILY(Sorted)'!L36</f>
        <v>13.68927</v>
      </c>
      <c r="E36" s="45">
        <f>'PF_DAILY(Sorted)'!M36</f>
        <v>13.725529999999999</v>
      </c>
      <c r="F36" s="45">
        <f>'PF_DAILY(Sorted)'!N36</f>
        <v>13.65554</v>
      </c>
      <c r="G36" s="45">
        <f>'PF_DAILY(Sorted)'!O36</f>
        <v>13.65925</v>
      </c>
      <c r="H36" s="45">
        <f>'PF_DAILY(Sorted)'!P36</f>
        <v>13.68927</v>
      </c>
      <c r="I36" s="45">
        <f>'PF_DAILY(Sorted)'!Q36</f>
        <v>13.592980000000001</v>
      </c>
      <c r="J36" s="45">
        <f>'PF_DAILY(Sorted)'!R36</f>
        <v>3.6260000000000001E-2</v>
      </c>
      <c r="K36" s="45">
        <f>'PF_DAILY(Sorted)'!S36</f>
        <v>6.2560000000000004E-2</v>
      </c>
      <c r="L36" s="45">
        <f>'PF_DAILY(Sorted)'!T36</f>
        <v>4.9410000000000003E-2</v>
      </c>
      <c r="M36" s="45">
        <f>'PF_DAILY(Sorted)'!U36</f>
        <v>3.62E-3</v>
      </c>
    </row>
    <row r="37" spans="1:13" ht="14" x14ac:dyDescent="0.3">
      <c r="A37" s="44" t="str">
        <f>'PF_DAILY(Sorted)'!I37</f>
        <v>USDRON</v>
      </c>
      <c r="B37" s="44" t="str">
        <f>'PF_DAILY(Sorted)'!E37</f>
        <v>USDRON</v>
      </c>
      <c r="C37" s="40" t="str">
        <f>'PF_DAILY(Sorted)'!G37</f>
        <v>FX#8</v>
      </c>
      <c r="D37" s="45">
        <f>'PF_DAILY(Sorted)'!L37</f>
        <v>4.3236499999999998</v>
      </c>
      <c r="E37" s="45">
        <f>'PF_DAILY(Sorted)'!M37</f>
        <v>4.3536900000000003</v>
      </c>
      <c r="F37" s="45">
        <f>'PF_DAILY(Sorted)'!N37</f>
        <v>4.3167299999999997</v>
      </c>
      <c r="G37" s="45">
        <f>'PF_DAILY(Sorted)'!O37</f>
        <v>4.3314399999999997</v>
      </c>
      <c r="H37" s="45">
        <f>'PF_DAILY(Sorted)'!P37</f>
        <v>4.3236499999999998</v>
      </c>
      <c r="I37" s="45">
        <f>'PF_DAILY(Sorted)'!Q37</f>
        <v>4.3181900000000004</v>
      </c>
      <c r="J37" s="45">
        <f>'PF_DAILY(Sorted)'!R37</f>
        <v>3.0040000000000001E-2</v>
      </c>
      <c r="K37" s="45">
        <f>'PF_DAILY(Sorted)'!S37</f>
        <v>1.4599999999999999E-3</v>
      </c>
      <c r="L37" s="45">
        <f>'PF_DAILY(Sorted)'!T37</f>
        <v>1.575E-2</v>
      </c>
      <c r="M37" s="45">
        <f>'PF_DAILY(Sorted)'!U37</f>
        <v>3.64E-3</v>
      </c>
    </row>
    <row r="38" spans="1:13" ht="14" x14ac:dyDescent="0.3">
      <c r="A38" s="44" t="str">
        <f>'PF_DAILY(Sorted)'!I38</f>
        <v>HTG Oil</v>
      </c>
      <c r="B38" s="44" t="str">
        <f>'PF_DAILY(Sorted)'!E38</f>
        <v>HTG_OIL</v>
      </c>
      <c r="C38" s="40" t="str">
        <f>'PF_DAILY(Sorted)'!G38</f>
        <v>Commodity</v>
      </c>
      <c r="D38" s="45">
        <f>'PF_DAILY(Sorted)'!L38</f>
        <v>24024</v>
      </c>
      <c r="E38" s="45">
        <f>'PF_DAILY(Sorted)'!M38</f>
        <v>24319</v>
      </c>
      <c r="F38" s="45">
        <f>'PF_DAILY(Sorted)'!N38</f>
        <v>23697</v>
      </c>
      <c r="G38" s="45">
        <f>'PF_DAILY(Sorted)'!O38</f>
        <v>23929</v>
      </c>
      <c r="H38" s="45">
        <f>'PF_DAILY(Sorted)'!P38</f>
        <v>24419</v>
      </c>
      <c r="I38" s="45">
        <f>'PF_DAILY(Sorted)'!Q38</f>
        <v>23776</v>
      </c>
      <c r="J38" s="45">
        <f>'PF_DAILY(Sorted)'!R38</f>
        <v>100</v>
      </c>
      <c r="K38" s="45">
        <f>'PF_DAILY(Sorted)'!S38</f>
        <v>79</v>
      </c>
      <c r="L38" s="45">
        <f>'PF_DAILY(Sorted)'!T38</f>
        <v>89.5</v>
      </c>
      <c r="M38" s="45">
        <f>'PF_DAILY(Sorted)'!U38</f>
        <v>3.7399999999999998E-3</v>
      </c>
    </row>
    <row r="39" spans="1:13" ht="14" x14ac:dyDescent="0.3">
      <c r="A39" s="44" t="str">
        <f>'PF_DAILY(Sorted)'!I39</f>
        <v>XAUGBP</v>
      </c>
      <c r="B39" s="44" t="str">
        <f>'PF_DAILY(Sorted)'!E39</f>
        <v>XAUGBP</v>
      </c>
      <c r="C39" s="40" t="str">
        <f>'PF_DAILY(Sorted)'!G39</f>
        <v>Metals</v>
      </c>
      <c r="D39" s="45">
        <f>'PF_DAILY(Sorted)'!L39</f>
        <v>2438.29</v>
      </c>
      <c r="E39" s="45">
        <f>'PF_DAILY(Sorted)'!M39</f>
        <v>2454.66</v>
      </c>
      <c r="F39" s="45">
        <f>'PF_DAILY(Sorted)'!N39</f>
        <v>2436.31</v>
      </c>
      <c r="G39" s="45">
        <f>'PF_DAILY(Sorted)'!O39</f>
        <v>2447.13</v>
      </c>
      <c r="H39" s="45">
        <f>'PF_DAILY(Sorted)'!P39</f>
        <v>2438.29</v>
      </c>
      <c r="I39" s="45">
        <f>'PF_DAILY(Sorted)'!Q39</f>
        <v>2438.29</v>
      </c>
      <c r="J39" s="45">
        <f>'PF_DAILY(Sorted)'!R39</f>
        <v>16.37</v>
      </c>
      <c r="K39" s="45">
        <f>'PF_DAILY(Sorted)'!S39</f>
        <v>1.98</v>
      </c>
      <c r="L39" s="45">
        <f>'PF_DAILY(Sorted)'!T39</f>
        <v>9.1750000000000007</v>
      </c>
      <c r="M39" s="45">
        <f>'PF_DAILY(Sorted)'!U39</f>
        <v>3.7499999999999999E-3</v>
      </c>
    </row>
    <row r="40" spans="1:13" ht="14" x14ac:dyDescent="0.3">
      <c r="A40" s="44" t="str">
        <f>'PF_DAILY(Sorted)'!I40</f>
        <v>SP500</v>
      </c>
      <c r="B40" s="44" t="str">
        <f>'PF_DAILY(Sorted)'!E40</f>
        <v>SPX500</v>
      </c>
      <c r="C40" s="40" t="str">
        <f>'PF_DAILY(Sorted)'!G40</f>
        <v>Index</v>
      </c>
      <c r="D40" s="45">
        <f>'PF_DAILY(Sorted)'!L40</f>
        <v>6260.7</v>
      </c>
      <c r="E40" s="45">
        <f>'PF_DAILY(Sorted)'!M40</f>
        <v>6289.7</v>
      </c>
      <c r="F40" s="45">
        <f>'PF_DAILY(Sorted)'!N40</f>
        <v>6241.7</v>
      </c>
      <c r="G40" s="45">
        <f>'PF_DAILY(Sorted)'!O40</f>
        <v>6276.2</v>
      </c>
      <c r="H40" s="45">
        <f>'PF_DAILY(Sorted)'!P40</f>
        <v>6260.7</v>
      </c>
      <c r="I40" s="45">
        <f>'PF_DAILY(Sorted)'!Q40</f>
        <v>6260.7</v>
      </c>
      <c r="J40" s="45">
        <f>'PF_DAILY(Sorted)'!R40</f>
        <v>29</v>
      </c>
      <c r="K40" s="45">
        <f>'PF_DAILY(Sorted)'!S40</f>
        <v>19</v>
      </c>
      <c r="L40" s="45">
        <f>'PF_DAILY(Sorted)'!T40</f>
        <v>24</v>
      </c>
      <c r="M40" s="45">
        <f>'PF_DAILY(Sorted)'!U40</f>
        <v>3.82E-3</v>
      </c>
    </row>
    <row r="41" spans="1:13" ht="14" x14ac:dyDescent="0.3">
      <c r="A41" s="44" t="str">
        <f>'PF_DAILY(Sorted)'!I41</f>
        <v>Wheat</v>
      </c>
      <c r="B41" s="44" t="str">
        <f>'PF_DAILY(Sorted)'!E41</f>
        <v>WHEAT</v>
      </c>
      <c r="C41" s="40" t="str">
        <f>'PF_DAILY(Sorted)'!G41</f>
        <v>Commodity</v>
      </c>
      <c r="D41" s="45">
        <f>'PF_DAILY(Sorted)'!L41</f>
        <v>543.75</v>
      </c>
      <c r="E41" s="45">
        <f>'PF_DAILY(Sorted)'!M41</f>
        <v>554.75</v>
      </c>
      <c r="F41" s="45">
        <f>'PF_DAILY(Sorted)'!N41</f>
        <v>540.5</v>
      </c>
      <c r="G41" s="45">
        <f>'PF_DAILY(Sorted)'!O41</f>
        <v>553.75</v>
      </c>
      <c r="H41" s="45">
        <f>'PF_DAILY(Sorted)'!P41</f>
        <v>552.30999999999995</v>
      </c>
      <c r="I41" s="45">
        <f>'PF_DAILY(Sorted)'!Q41</f>
        <v>538.64</v>
      </c>
      <c r="J41" s="45">
        <f>'PF_DAILY(Sorted)'!R41</f>
        <v>2.44</v>
      </c>
      <c r="K41" s="45">
        <f>'PF_DAILY(Sorted)'!S41</f>
        <v>1.86</v>
      </c>
      <c r="L41" s="45">
        <f>'PF_DAILY(Sorted)'!T41</f>
        <v>2.15</v>
      </c>
      <c r="M41" s="45">
        <f>'PF_DAILY(Sorted)'!U41</f>
        <v>3.8800000000000002E-3</v>
      </c>
    </row>
    <row r="42" spans="1:13" ht="14" x14ac:dyDescent="0.3">
      <c r="A42" s="44" t="str">
        <f>'PF_DAILY(Sorted)'!I42</f>
        <v>AUDCAD</v>
      </c>
      <c r="B42" s="44" t="str">
        <f>'PF_DAILY(Sorted)'!E42</f>
        <v>AUDCAD</v>
      </c>
      <c r="C42" s="40" t="str">
        <f>'PF_DAILY(Sorted)'!G42</f>
        <v>FX#1</v>
      </c>
      <c r="D42" s="45">
        <f>'PF_DAILY(Sorted)'!L42</f>
        <v>0.89400000000000002</v>
      </c>
      <c r="E42" s="45">
        <f>'PF_DAILY(Sorted)'!M42</f>
        <v>0.90046999999999999</v>
      </c>
      <c r="F42" s="45">
        <f>'PF_DAILY(Sorted)'!N42</f>
        <v>0.89251999999999998</v>
      </c>
      <c r="G42" s="45">
        <f>'PF_DAILY(Sorted)'!O42</f>
        <v>0.89907000000000004</v>
      </c>
      <c r="H42" s="45">
        <f>'PF_DAILY(Sorted)'!P42</f>
        <v>0.89400000000000002</v>
      </c>
      <c r="I42" s="45">
        <f>'PF_DAILY(Sorted)'!Q42</f>
        <v>0.89198999999999995</v>
      </c>
      <c r="J42" s="45">
        <f>'PF_DAILY(Sorted)'!R42</f>
        <v>6.4700000000000001E-3</v>
      </c>
      <c r="K42" s="45">
        <f>'PF_DAILY(Sorted)'!S42</f>
        <v>5.2999999999999998E-4</v>
      </c>
      <c r="L42" s="45">
        <f>'PF_DAILY(Sorted)'!T42</f>
        <v>3.5000000000000001E-3</v>
      </c>
      <c r="M42" s="45">
        <f>'PF_DAILY(Sorted)'!U42</f>
        <v>3.8899999999999998E-3</v>
      </c>
    </row>
    <row r="43" spans="1:13" ht="14" x14ac:dyDescent="0.3">
      <c r="A43" s="44" t="str">
        <f>'PF_DAILY(Sorted)'!I43</f>
        <v>Dow Jones Index</v>
      </c>
      <c r="B43" s="44" t="str">
        <f>'PF_DAILY(Sorted)'!E43</f>
        <v>US30</v>
      </c>
      <c r="C43" s="40" t="str">
        <f>'PF_DAILY(Sorted)'!G43</f>
        <v>Index</v>
      </c>
      <c r="D43" s="45">
        <f>'PF_DAILY(Sorted)'!L43</f>
        <v>44448.7</v>
      </c>
      <c r="E43" s="45">
        <f>'PF_DAILY(Sorted)'!M43</f>
        <v>44775.5</v>
      </c>
      <c r="F43" s="45">
        <f>'PF_DAILY(Sorted)'!N43</f>
        <v>44299</v>
      </c>
      <c r="G43" s="45">
        <f>'PF_DAILY(Sorted)'!O43</f>
        <v>44598.2</v>
      </c>
      <c r="H43" s="45">
        <f>'PF_DAILY(Sorted)'!P43</f>
        <v>44468.6</v>
      </c>
      <c r="I43" s="45">
        <f>'PF_DAILY(Sorted)'!Q43</f>
        <v>44256.3</v>
      </c>
      <c r="J43" s="45">
        <f>'PF_DAILY(Sorted)'!R43</f>
        <v>306.89999999999998</v>
      </c>
      <c r="K43" s="45">
        <f>'PF_DAILY(Sorted)'!S43</f>
        <v>42.7</v>
      </c>
      <c r="L43" s="45">
        <f>'PF_DAILY(Sorted)'!T43</f>
        <v>174.8</v>
      </c>
      <c r="M43" s="45">
        <f>'PF_DAILY(Sorted)'!U43</f>
        <v>3.9199999999999999E-3</v>
      </c>
    </row>
    <row r="44" spans="1:13" ht="14" x14ac:dyDescent="0.3">
      <c r="A44" s="44" t="str">
        <f>'PF_DAILY(Sorted)'!I44</f>
        <v>XAUJPY</v>
      </c>
      <c r="B44" s="44" t="str">
        <f>'PF_DAILY(Sorted)'!E44</f>
        <v>XAUJPY</v>
      </c>
      <c r="C44" s="40" t="str">
        <f>'PF_DAILY(Sorted)'!G44</f>
        <v>Metals</v>
      </c>
      <c r="D44" s="45">
        <f>'PF_DAILY(Sorted)'!L44</f>
        <v>484710</v>
      </c>
      <c r="E44" s="45">
        <f>'PF_DAILY(Sorted)'!M44</f>
        <v>487428</v>
      </c>
      <c r="F44" s="45">
        <f>'PF_DAILY(Sorted)'!N44</f>
        <v>483556</v>
      </c>
      <c r="G44" s="45">
        <f>'PF_DAILY(Sorted)'!O44</f>
        <v>486046</v>
      </c>
      <c r="H44" s="45">
        <f>'PF_DAILY(Sorted)'!P44</f>
        <v>484710</v>
      </c>
      <c r="I44" s="45">
        <f>'PF_DAILY(Sorted)'!Q44</f>
        <v>484710</v>
      </c>
      <c r="J44" s="45">
        <f>'PF_DAILY(Sorted)'!R44</f>
        <v>2718</v>
      </c>
      <c r="K44" s="45">
        <f>'PF_DAILY(Sorted)'!S44</f>
        <v>1154</v>
      </c>
      <c r="L44" s="45">
        <f>'PF_DAILY(Sorted)'!T44</f>
        <v>1936</v>
      </c>
      <c r="M44" s="45">
        <f>'PF_DAILY(Sorted)'!U44</f>
        <v>3.98E-3</v>
      </c>
    </row>
    <row r="45" spans="1:13" ht="14" x14ac:dyDescent="0.3">
      <c r="A45" s="44" t="str">
        <f>'PF_DAILY(Sorted)'!I45</f>
        <v>Nasdaq</v>
      </c>
      <c r="B45" s="44" t="str">
        <f>'PF_DAILY(Sorted)'!E45</f>
        <v>NAS100</v>
      </c>
      <c r="C45" s="40" t="str">
        <f>'PF_DAILY(Sorted)'!G45</f>
        <v>Index</v>
      </c>
      <c r="D45" s="45">
        <f>'PF_DAILY(Sorted)'!L45</f>
        <v>22851.5</v>
      </c>
      <c r="E45" s="45">
        <f>'PF_DAILY(Sorted)'!M45</f>
        <v>22900.1</v>
      </c>
      <c r="F45" s="45">
        <f>'PF_DAILY(Sorted)'!N45</f>
        <v>22712.9</v>
      </c>
      <c r="G45" s="45">
        <f>'PF_DAILY(Sorted)'!O45</f>
        <v>22820</v>
      </c>
      <c r="H45" s="45">
        <f>'PF_DAILY(Sorted)'!P45</f>
        <v>22851.5</v>
      </c>
      <c r="I45" s="45">
        <f>'PF_DAILY(Sorted)'!Q45</f>
        <v>22851.5</v>
      </c>
      <c r="J45" s="45">
        <f>'PF_DAILY(Sorted)'!R45</f>
        <v>48.6</v>
      </c>
      <c r="K45" s="45">
        <f>'PF_DAILY(Sorted)'!S45</f>
        <v>138.6</v>
      </c>
      <c r="L45" s="45">
        <f>'PF_DAILY(Sorted)'!T45</f>
        <v>93.6</v>
      </c>
      <c r="M45" s="45">
        <f>'PF_DAILY(Sorted)'!U45</f>
        <v>4.1000000000000003E-3</v>
      </c>
    </row>
    <row r="46" spans="1:13" ht="14" x14ac:dyDescent="0.3">
      <c r="A46" s="44" t="str">
        <f>'PF_DAILY(Sorted)'!I46</f>
        <v>USDHUF</v>
      </c>
      <c r="B46" s="44" t="str">
        <f>'PF_DAILY(Sorted)'!E46</f>
        <v>USDHUF</v>
      </c>
      <c r="C46" s="40" t="str">
        <f>'PF_DAILY(Sorted)'!G46</f>
        <v>FX#7</v>
      </c>
      <c r="D46" s="45">
        <f>'PF_DAILY(Sorted)'!L46</f>
        <v>340.65600000000001</v>
      </c>
      <c r="E46" s="45">
        <f>'PF_DAILY(Sorted)'!M46</f>
        <v>341.96</v>
      </c>
      <c r="F46" s="45">
        <f>'PF_DAILY(Sorted)'!N46</f>
        <v>339.77300000000002</v>
      </c>
      <c r="G46" s="45">
        <f>'PF_DAILY(Sorted)'!O46</f>
        <v>340.61</v>
      </c>
      <c r="H46" s="45">
        <f>'PF_DAILY(Sorted)'!P46</f>
        <v>343.92599999999999</v>
      </c>
      <c r="I46" s="45">
        <f>'PF_DAILY(Sorted)'!Q46</f>
        <v>340.65600000000001</v>
      </c>
      <c r="J46" s="45">
        <f>'PF_DAILY(Sorted)'!R46</f>
        <v>1.966</v>
      </c>
      <c r="K46" s="45">
        <f>'PF_DAILY(Sorted)'!S46</f>
        <v>0.88300000000000001</v>
      </c>
      <c r="L46" s="45">
        <f>'PF_DAILY(Sorted)'!T46</f>
        <v>1.4245000000000001</v>
      </c>
      <c r="M46" s="45">
        <f>'PF_DAILY(Sorted)'!U46</f>
        <v>4.1799999999999997E-3</v>
      </c>
    </row>
    <row r="47" spans="1:13" ht="14" x14ac:dyDescent="0.3">
      <c r="A47" s="44" t="str">
        <f>'PF_DAILY(Sorted)'!I47</f>
        <v>EURNOK</v>
      </c>
      <c r="B47" s="44" t="str">
        <f>'PF_DAILY(Sorted)'!E47</f>
        <v>EURNOK</v>
      </c>
      <c r="C47" s="40" t="str">
        <f>'PF_DAILY(Sorted)'!G47</f>
        <v>FX#3</v>
      </c>
      <c r="D47" s="45">
        <f>'PF_DAILY(Sorted)'!L47</f>
        <v>11.81686</v>
      </c>
      <c r="E47" s="45">
        <f>'PF_DAILY(Sorted)'!M47</f>
        <v>11.84234</v>
      </c>
      <c r="F47" s="45">
        <f>'PF_DAILY(Sorted)'!N47</f>
        <v>11.772539999999999</v>
      </c>
      <c r="G47" s="45">
        <f>'PF_DAILY(Sorted)'!O47</f>
        <v>11.772539999999999</v>
      </c>
      <c r="H47" s="45">
        <f>'PF_DAILY(Sorted)'!P47</f>
        <v>11.89927</v>
      </c>
      <c r="I47" s="45">
        <f>'PF_DAILY(Sorted)'!Q47</f>
        <v>11.81686</v>
      </c>
      <c r="J47" s="45">
        <f>'PF_DAILY(Sorted)'!R47</f>
        <v>5.6930000000000001E-2</v>
      </c>
      <c r="K47" s="45">
        <f>'PF_DAILY(Sorted)'!S47</f>
        <v>4.4319999999999998E-2</v>
      </c>
      <c r="L47" s="45">
        <f>'PF_DAILY(Sorted)'!T47</f>
        <v>5.0630000000000001E-2</v>
      </c>
      <c r="M47" s="45">
        <f>'PF_DAILY(Sorted)'!U47</f>
        <v>4.3E-3</v>
      </c>
    </row>
    <row r="48" spans="1:13" ht="14" x14ac:dyDescent="0.3">
      <c r="A48" s="44" t="str">
        <f>'PF_DAILY(Sorted)'!I48</f>
        <v>EURCHF</v>
      </c>
      <c r="B48" s="44" t="str">
        <f>'PF_DAILY(Sorted)'!E48</f>
        <v>EURCHF</v>
      </c>
      <c r="C48" s="40" t="str">
        <f>'PF_DAILY(Sorted)'!G48</f>
        <v>FX#2</v>
      </c>
      <c r="D48" s="45">
        <f>'PF_DAILY(Sorted)'!L48</f>
        <v>0.92996000000000001</v>
      </c>
      <c r="E48" s="45">
        <f>'PF_DAILY(Sorted)'!M48</f>
        <v>0.93274999999999997</v>
      </c>
      <c r="F48" s="45">
        <f>'PF_DAILY(Sorted)'!N48</f>
        <v>0.92962</v>
      </c>
      <c r="G48" s="45">
        <f>'PF_DAILY(Sorted)'!O48</f>
        <v>0.93225999999999998</v>
      </c>
      <c r="H48" s="45">
        <f>'PF_DAILY(Sorted)'!P48</f>
        <v>0.93013000000000001</v>
      </c>
      <c r="I48" s="45">
        <f>'PF_DAILY(Sorted)'!Q48</f>
        <v>0.92400000000000004</v>
      </c>
      <c r="J48" s="45">
        <f>'PF_DAILY(Sorted)'!R48</f>
        <v>2.6199999999999999E-3</v>
      </c>
      <c r="K48" s="45">
        <f>'PF_DAILY(Sorted)'!S48</f>
        <v>5.62E-3</v>
      </c>
      <c r="L48" s="45">
        <f>'PF_DAILY(Sorted)'!T48</f>
        <v>4.1200000000000004E-3</v>
      </c>
      <c r="M48" s="45">
        <f>'PF_DAILY(Sorted)'!U48</f>
        <v>4.4200000000000003E-3</v>
      </c>
    </row>
    <row r="49" spans="1:13" ht="14" x14ac:dyDescent="0.3">
      <c r="A49" s="44" t="str">
        <f>'PF_DAILY(Sorted)'!I49</f>
        <v>CHFHUF</v>
      </c>
      <c r="B49" s="44" t="str">
        <f>'PF_DAILY(Sorted)'!E49</f>
        <v>CHFHUF</v>
      </c>
      <c r="C49" s="40" t="str">
        <f>'PF_DAILY(Sorted)'!G49</f>
        <v>FX#2</v>
      </c>
      <c r="D49" s="45">
        <f>'PF_DAILY(Sorted)'!L49</f>
        <v>428.596</v>
      </c>
      <c r="E49" s="45">
        <f>'PF_DAILY(Sorted)'!M49</f>
        <v>429.38</v>
      </c>
      <c r="F49" s="45">
        <f>'PF_DAILY(Sorted)'!N49</f>
        <v>426.93099999999998</v>
      </c>
      <c r="G49" s="45">
        <f>'PF_DAILY(Sorted)'!O49</f>
        <v>427.05700000000002</v>
      </c>
      <c r="H49" s="45">
        <f>'PF_DAILY(Sorted)'!P49</f>
        <v>428.596</v>
      </c>
      <c r="I49" s="45">
        <f>'PF_DAILY(Sorted)'!Q49</f>
        <v>423.87900000000002</v>
      </c>
      <c r="J49" s="45">
        <f>'PF_DAILY(Sorted)'!R49</f>
        <v>0.78400000000000003</v>
      </c>
      <c r="K49" s="45">
        <f>'PF_DAILY(Sorted)'!S49</f>
        <v>3.052</v>
      </c>
      <c r="L49" s="45">
        <f>'PF_DAILY(Sorted)'!T49</f>
        <v>1.9179999999999999</v>
      </c>
      <c r="M49" s="45">
        <f>'PF_DAILY(Sorted)'!U49</f>
        <v>4.4900000000000001E-3</v>
      </c>
    </row>
    <row r="50" spans="1:13" ht="14" x14ac:dyDescent="0.3">
      <c r="A50" s="44" t="str">
        <f>'PF_DAILY(Sorted)'!I50</f>
        <v>EURAUD</v>
      </c>
      <c r="B50" s="44" t="str">
        <f>'PF_DAILY(Sorted)'!E50</f>
        <v>EURAUD</v>
      </c>
      <c r="C50" s="40" t="str">
        <f>'PF_DAILY(Sorted)'!G50</f>
        <v>FX#2</v>
      </c>
      <c r="D50" s="45">
        <f>'PF_DAILY(Sorted)'!L50</f>
        <v>1.79088</v>
      </c>
      <c r="E50" s="45">
        <f>'PF_DAILY(Sorted)'!M50</f>
        <v>1.7964100000000001</v>
      </c>
      <c r="F50" s="45">
        <f>'PF_DAILY(Sorted)'!N50</f>
        <v>1.7741800000000001</v>
      </c>
      <c r="G50" s="45">
        <f>'PF_DAILY(Sorted)'!O50</f>
        <v>1.77559</v>
      </c>
      <c r="H50" s="45">
        <f>'PF_DAILY(Sorted)'!P50</f>
        <v>1.79088</v>
      </c>
      <c r="I50" s="45">
        <f>'PF_DAILY(Sorted)'!Q50</f>
        <v>1.7637400000000001</v>
      </c>
      <c r="J50" s="45">
        <f>'PF_DAILY(Sorted)'!R50</f>
        <v>5.5300000000000002E-3</v>
      </c>
      <c r="K50" s="45">
        <f>'PF_DAILY(Sorted)'!S50</f>
        <v>1.044E-2</v>
      </c>
      <c r="L50" s="45">
        <f>'PF_DAILY(Sorted)'!T50</f>
        <v>7.9900000000000006E-3</v>
      </c>
      <c r="M50" s="45">
        <f>'PF_DAILY(Sorted)'!U50</f>
        <v>4.4999999999999997E-3</v>
      </c>
    </row>
    <row r="51" spans="1:13" ht="14" x14ac:dyDescent="0.3">
      <c r="A51" s="44" t="str">
        <f>'PF_DAILY(Sorted)'!I51</f>
        <v>GBPJPY</v>
      </c>
      <c r="B51" s="44" t="str">
        <f>'PF_DAILY(Sorted)'!E51</f>
        <v>GBPJPY</v>
      </c>
      <c r="C51" s="40" t="str">
        <f>'PF_DAILY(Sorted)'!G51</f>
        <v>FX#5</v>
      </c>
      <c r="D51" s="45">
        <f>'PF_DAILY(Sorted)'!L51</f>
        <v>198.57599999999999</v>
      </c>
      <c r="E51" s="45">
        <f>'PF_DAILY(Sorted)'!M51</f>
        <v>199.22900000000001</v>
      </c>
      <c r="F51" s="45">
        <f>'PF_DAILY(Sorted)'!N51</f>
        <v>198.35499999999999</v>
      </c>
      <c r="G51" s="45">
        <f>'PF_DAILY(Sorted)'!O51</f>
        <v>198.50700000000001</v>
      </c>
      <c r="H51" s="45">
        <f>'PF_DAILY(Sorted)'!P51</f>
        <v>199.71799999999999</v>
      </c>
      <c r="I51" s="45">
        <f>'PF_DAILY(Sorted)'!Q51</f>
        <v>197.04900000000001</v>
      </c>
      <c r="J51" s="45">
        <f>'PF_DAILY(Sorted)'!R51</f>
        <v>0.48899999999999999</v>
      </c>
      <c r="K51" s="45">
        <f>'PF_DAILY(Sorted)'!S51</f>
        <v>1.306</v>
      </c>
      <c r="L51" s="45">
        <f>'PF_DAILY(Sorted)'!T51</f>
        <v>0.89749999999999996</v>
      </c>
      <c r="M51" s="45">
        <f>'PF_DAILY(Sorted)'!U51</f>
        <v>4.5199999999999997E-3</v>
      </c>
    </row>
    <row r="52" spans="1:13" ht="14" x14ac:dyDescent="0.3">
      <c r="A52" s="44" t="str">
        <f>'PF_DAILY(Sorted)'!I52</f>
        <v>XAUAUD</v>
      </c>
      <c r="B52" s="44" t="str">
        <f>'PF_DAILY(Sorted)'!E52</f>
        <v>XAUAUD</v>
      </c>
      <c r="C52" s="40" t="str">
        <f>'PF_DAILY(Sorted)'!G52</f>
        <v>Metals</v>
      </c>
      <c r="D52" s="45">
        <f>'PF_DAILY(Sorted)'!L52</f>
        <v>5068.6000000000004</v>
      </c>
      <c r="E52" s="45">
        <f>'PF_DAILY(Sorted)'!M52</f>
        <v>5082.72</v>
      </c>
      <c r="F52" s="45">
        <f>'PF_DAILY(Sorted)'!N52</f>
        <v>5036.93</v>
      </c>
      <c r="G52" s="45">
        <f>'PF_DAILY(Sorted)'!O52</f>
        <v>5043.84</v>
      </c>
      <c r="H52" s="45">
        <f>'PF_DAILY(Sorted)'!P52</f>
        <v>5068.6000000000004</v>
      </c>
      <c r="I52" s="45">
        <f>'PF_DAILY(Sorted)'!Q52</f>
        <v>5068.6000000000004</v>
      </c>
      <c r="J52" s="45">
        <f>'PF_DAILY(Sorted)'!R52</f>
        <v>14.12</v>
      </c>
      <c r="K52" s="45">
        <f>'PF_DAILY(Sorted)'!S52</f>
        <v>31.67</v>
      </c>
      <c r="L52" s="45">
        <f>'PF_DAILY(Sorted)'!T52</f>
        <v>22.895</v>
      </c>
      <c r="M52" s="45">
        <f>'PF_DAILY(Sorted)'!U52</f>
        <v>4.5399999999999998E-3</v>
      </c>
    </row>
    <row r="53" spans="1:13" ht="14" x14ac:dyDescent="0.3">
      <c r="A53" s="44" t="str">
        <f>'PF_DAILY(Sorted)'!I53</f>
        <v>XAUCHF</v>
      </c>
      <c r="B53" s="44" t="str">
        <f>'PF_DAILY(Sorted)'!E53</f>
        <v>XAUCHF</v>
      </c>
      <c r="C53" s="40" t="str">
        <f>'PF_DAILY(Sorted)'!G53</f>
        <v>Metals</v>
      </c>
      <c r="D53" s="45">
        <f>'PF_DAILY(Sorted)'!L53</f>
        <v>2630.13</v>
      </c>
      <c r="E53" s="45">
        <f>'PF_DAILY(Sorted)'!M53</f>
        <v>2652.01</v>
      </c>
      <c r="F53" s="45">
        <f>'PF_DAILY(Sorted)'!N53</f>
        <v>2627.57</v>
      </c>
      <c r="G53" s="45">
        <f>'PF_DAILY(Sorted)'!O53</f>
        <v>2648.2</v>
      </c>
      <c r="H53" s="45">
        <f>'PF_DAILY(Sorted)'!P53</f>
        <v>2630.13</v>
      </c>
      <c r="I53" s="45">
        <f>'PF_DAILY(Sorted)'!Q53</f>
        <v>2630.13</v>
      </c>
      <c r="J53" s="45">
        <f>'PF_DAILY(Sorted)'!R53</f>
        <v>21.88</v>
      </c>
      <c r="K53" s="45">
        <f>'PF_DAILY(Sorted)'!S53</f>
        <v>2.56</v>
      </c>
      <c r="L53" s="45">
        <f>'PF_DAILY(Sorted)'!T53</f>
        <v>12.22</v>
      </c>
      <c r="M53" s="45">
        <f>'PF_DAILY(Sorted)'!U53</f>
        <v>4.6100000000000004E-3</v>
      </c>
    </row>
    <row r="54" spans="1:13" ht="14" x14ac:dyDescent="0.3">
      <c r="A54" s="44" t="str">
        <f>'PF_DAILY(Sorted)'!I54</f>
        <v>GBPNZD</v>
      </c>
      <c r="B54" s="44" t="str">
        <f>'PF_DAILY(Sorted)'!E54</f>
        <v>GBPNZD</v>
      </c>
      <c r="C54" s="40" t="str">
        <f>'PF_DAILY(Sorted)'!G54</f>
        <v>FX#5</v>
      </c>
      <c r="D54" s="45">
        <f>'PF_DAILY(Sorted)'!L54</f>
        <v>2.2583899999999999</v>
      </c>
      <c r="E54" s="45">
        <f>'PF_DAILY(Sorted)'!M54</f>
        <v>2.2669700000000002</v>
      </c>
      <c r="F54" s="45">
        <f>'PF_DAILY(Sorted)'!N54</f>
        <v>2.2484700000000002</v>
      </c>
      <c r="G54" s="45">
        <f>'PF_DAILY(Sorted)'!O54</f>
        <v>2.2486700000000002</v>
      </c>
      <c r="H54" s="45">
        <f>'PF_DAILY(Sorted)'!P54</f>
        <v>2.2809900000000001</v>
      </c>
      <c r="I54" s="45">
        <f>'PF_DAILY(Sorted)'!Q54</f>
        <v>2.2557299999999998</v>
      </c>
      <c r="J54" s="45">
        <f>'PF_DAILY(Sorted)'!R54</f>
        <v>1.4019999999999999E-2</v>
      </c>
      <c r="K54" s="45">
        <f>'PF_DAILY(Sorted)'!S54</f>
        <v>7.26E-3</v>
      </c>
      <c r="L54" s="45">
        <f>'PF_DAILY(Sorted)'!T54</f>
        <v>1.064E-2</v>
      </c>
      <c r="M54" s="45">
        <f>'PF_DAILY(Sorted)'!U54</f>
        <v>4.7299999999999998E-3</v>
      </c>
    </row>
    <row r="55" spans="1:13" ht="14" x14ac:dyDescent="0.3">
      <c r="A55" s="44" t="str">
        <f>'PF_DAILY(Sorted)'!I55</f>
        <v>EURJPY</v>
      </c>
      <c r="B55" s="44" t="str">
        <f>'PF_DAILY(Sorted)'!E55</f>
        <v>EURJPY</v>
      </c>
      <c r="C55" s="40" t="str">
        <f>'PF_DAILY(Sorted)'!G55</f>
        <v>FX#3</v>
      </c>
      <c r="D55" s="45">
        <f>'PF_DAILY(Sorted)'!L55</f>
        <v>171.279</v>
      </c>
      <c r="E55" s="45">
        <f>'PF_DAILY(Sorted)'!M55</f>
        <v>171.767</v>
      </c>
      <c r="F55" s="45">
        <f>'PF_DAILY(Sorted)'!N55</f>
        <v>170.92400000000001</v>
      </c>
      <c r="G55" s="45">
        <f>'PF_DAILY(Sorted)'!O55</f>
        <v>171.07900000000001</v>
      </c>
      <c r="H55" s="45">
        <f>'PF_DAILY(Sorted)'!P55</f>
        <v>171.279</v>
      </c>
      <c r="I55" s="45">
        <f>'PF_DAILY(Sorted)'!Q55</f>
        <v>169.76400000000001</v>
      </c>
      <c r="J55" s="45">
        <f>'PF_DAILY(Sorted)'!R55</f>
        <v>0.48799999999999999</v>
      </c>
      <c r="K55" s="45">
        <f>'PF_DAILY(Sorted)'!S55</f>
        <v>1.1599999999999999</v>
      </c>
      <c r="L55" s="45">
        <f>'PF_DAILY(Sorted)'!T55</f>
        <v>0.82399999999999995</v>
      </c>
      <c r="M55" s="45">
        <f>'PF_DAILY(Sorted)'!U55</f>
        <v>4.8199999999999996E-3</v>
      </c>
    </row>
    <row r="56" spans="1:13" ht="14" x14ac:dyDescent="0.3">
      <c r="A56" s="44" t="str">
        <f>'PF_DAILY(Sorted)'!I56</f>
        <v>EURCZK</v>
      </c>
      <c r="B56" s="44" t="str">
        <f>'PF_DAILY(Sorted)'!E56</f>
        <v>EURCZK</v>
      </c>
      <c r="C56" s="40" t="str">
        <f>'PF_DAILY(Sorted)'!G56</f>
        <v>FX#3</v>
      </c>
      <c r="D56" s="45">
        <f>'PF_DAILY(Sorted)'!L56</f>
        <v>24.635999999999999</v>
      </c>
      <c r="E56" s="45">
        <f>'PF_DAILY(Sorted)'!M56</f>
        <v>24.666</v>
      </c>
      <c r="F56" s="45">
        <f>'PF_DAILY(Sorted)'!N56</f>
        <v>24.54</v>
      </c>
      <c r="G56" s="45">
        <f>'PF_DAILY(Sorted)'!O56</f>
        <v>24.62</v>
      </c>
      <c r="H56" s="45">
        <f>'PF_DAILY(Sorted)'!P56</f>
        <v>24.808800000000002</v>
      </c>
      <c r="I56" s="45">
        <f>'PF_DAILY(Sorted)'!Q56</f>
        <v>24.635999999999999</v>
      </c>
      <c r="J56" s="45">
        <f>'PF_DAILY(Sorted)'!R56</f>
        <v>0.14280000000000001</v>
      </c>
      <c r="K56" s="45">
        <f>'PF_DAILY(Sorted)'!S56</f>
        <v>9.6000000000000002E-2</v>
      </c>
      <c r="L56" s="45">
        <f>'PF_DAILY(Sorted)'!T56</f>
        <v>0.11940000000000001</v>
      </c>
      <c r="M56" s="45">
        <f>'PF_DAILY(Sorted)'!U56</f>
        <v>4.8500000000000001E-3</v>
      </c>
    </row>
    <row r="57" spans="1:13" ht="14" x14ac:dyDescent="0.3">
      <c r="A57" s="44" t="str">
        <f>'PF_DAILY(Sorted)'!I57</f>
        <v>USDPLN</v>
      </c>
      <c r="B57" s="44" t="str">
        <f>'PF_DAILY(Sorted)'!E57</f>
        <v>USDPLN</v>
      </c>
      <c r="C57" s="40" t="str">
        <f>'PF_DAILY(Sorted)'!G57</f>
        <v>FX#8</v>
      </c>
      <c r="D57" s="45">
        <f>'PF_DAILY(Sorted)'!L57</f>
        <v>3.6161500000000002</v>
      </c>
      <c r="E57" s="45">
        <f>'PF_DAILY(Sorted)'!M57</f>
        <v>3.64663</v>
      </c>
      <c r="F57" s="45">
        <f>'PF_DAILY(Sorted)'!N57</f>
        <v>3.6102699999999999</v>
      </c>
      <c r="G57" s="45">
        <f>'PF_DAILY(Sorted)'!O57</f>
        <v>3.63225</v>
      </c>
      <c r="H57" s="45">
        <f>'PF_DAILY(Sorted)'!P57</f>
        <v>3.6770100000000001</v>
      </c>
      <c r="I57" s="45">
        <f>'PF_DAILY(Sorted)'!Q57</f>
        <v>3.6161500000000002</v>
      </c>
      <c r="J57" s="45">
        <f>'PF_DAILY(Sorted)'!R57</f>
        <v>3.0380000000000001E-2</v>
      </c>
      <c r="K57" s="45">
        <f>'PF_DAILY(Sorted)'!S57</f>
        <v>5.8799999999999998E-3</v>
      </c>
      <c r="L57" s="45">
        <f>'PF_DAILY(Sorted)'!T57</f>
        <v>1.813E-2</v>
      </c>
      <c r="M57" s="45">
        <f>'PF_DAILY(Sorted)'!U57</f>
        <v>4.9899999999999996E-3</v>
      </c>
    </row>
    <row r="58" spans="1:13" ht="14" x14ac:dyDescent="0.3">
      <c r="A58" s="44" t="str">
        <f>'PF_DAILY(Sorted)'!I58</f>
        <v>GBPHKD</v>
      </c>
      <c r="B58" s="44" t="str">
        <f>'PF_DAILY(Sorted)'!E58</f>
        <v>GBPHKD</v>
      </c>
      <c r="C58" s="40" t="str">
        <f>'PF_DAILY(Sorted)'!G58</f>
        <v>FX#5</v>
      </c>
      <c r="D58" s="45">
        <f>'PF_DAILY(Sorted)'!L58</f>
        <v>10.6585</v>
      </c>
      <c r="E58" s="45">
        <f>'PF_DAILY(Sorted)'!M58</f>
        <v>10.6904</v>
      </c>
      <c r="F58" s="45">
        <f>'PF_DAILY(Sorted)'!N58</f>
        <v>10.622400000000001</v>
      </c>
      <c r="G58" s="45">
        <f>'PF_DAILY(Sorted)'!O58</f>
        <v>10.648</v>
      </c>
      <c r="H58" s="45">
        <f>'PF_DAILY(Sorted)'!P58</f>
        <v>10.6907</v>
      </c>
      <c r="I58" s="45">
        <f>'PF_DAILY(Sorted)'!Q58</f>
        <v>10.5151</v>
      </c>
      <c r="J58" s="45">
        <f>'PF_DAILY(Sorted)'!R58</f>
        <v>2.9999999999999997E-4</v>
      </c>
      <c r="K58" s="45">
        <f>'PF_DAILY(Sorted)'!S58</f>
        <v>0.10730000000000001</v>
      </c>
      <c r="L58" s="45">
        <f>'PF_DAILY(Sorted)'!T58</f>
        <v>5.3800000000000001E-2</v>
      </c>
      <c r="M58" s="45">
        <f>'PF_DAILY(Sorted)'!U58</f>
        <v>5.0499999999999998E-3</v>
      </c>
    </row>
    <row r="59" spans="1:13" ht="14" x14ac:dyDescent="0.3">
      <c r="A59" s="44" t="str">
        <f>'PF_DAILY(Sorted)'!I59</f>
        <v>CHFPLN</v>
      </c>
      <c r="B59" s="44" t="str">
        <f>'PF_DAILY(Sorted)'!E59</f>
        <v>CHFPLN</v>
      </c>
      <c r="C59" s="40" t="str">
        <f>'PF_DAILY(Sorted)'!G59</f>
        <v>FX#2</v>
      </c>
      <c r="D59" s="45">
        <f>'PF_DAILY(Sorted)'!L59</f>
        <v>4.5510099999999998</v>
      </c>
      <c r="E59" s="45">
        <f>'PF_DAILY(Sorted)'!M59</f>
        <v>4.5683999999999996</v>
      </c>
      <c r="F59" s="45">
        <f>'PF_DAILY(Sorted)'!N59</f>
        <v>4.5371499999999996</v>
      </c>
      <c r="G59" s="45">
        <f>'PF_DAILY(Sorted)'!O59</f>
        <v>4.5546800000000003</v>
      </c>
      <c r="H59" s="45">
        <f>'PF_DAILY(Sorted)'!P59</f>
        <v>4.5510099999999998</v>
      </c>
      <c r="I59" s="45">
        <f>'PF_DAILY(Sorted)'!Q59</f>
        <v>4.5070800000000002</v>
      </c>
      <c r="J59" s="45">
        <f>'PF_DAILY(Sorted)'!R59</f>
        <v>1.7389999999999999E-2</v>
      </c>
      <c r="K59" s="45">
        <f>'PF_DAILY(Sorted)'!S59</f>
        <v>3.007E-2</v>
      </c>
      <c r="L59" s="45">
        <f>'PF_DAILY(Sorted)'!T59</f>
        <v>2.3730000000000001E-2</v>
      </c>
      <c r="M59" s="45">
        <f>'PF_DAILY(Sorted)'!U59</f>
        <v>5.2100000000000002E-3</v>
      </c>
    </row>
    <row r="60" spans="1:13" ht="14" x14ac:dyDescent="0.3">
      <c r="A60" s="44" t="str">
        <f>'PF_DAILY(Sorted)'!I60</f>
        <v>NZDUSD</v>
      </c>
      <c r="B60" s="44" t="str">
        <f>'PF_DAILY(Sorted)'!E60</f>
        <v>NZDUSD</v>
      </c>
      <c r="C60" s="40" t="str">
        <f>'PF_DAILY(Sorted)'!G60</f>
        <v>FX#6</v>
      </c>
      <c r="D60" s="45">
        <f>'PF_DAILY(Sorted)'!L60</f>
        <v>0.59916000000000003</v>
      </c>
      <c r="E60" s="45">
        <f>'PF_DAILY(Sorted)'!M60</f>
        <v>0.60345000000000004</v>
      </c>
      <c r="F60" s="45">
        <f>'PF_DAILY(Sorted)'!N60</f>
        <v>0.59884000000000004</v>
      </c>
      <c r="G60" s="45">
        <f>'PF_DAILY(Sorted)'!O60</f>
        <v>0.60316000000000003</v>
      </c>
      <c r="H60" s="45">
        <f>'PF_DAILY(Sorted)'!P60</f>
        <v>0.60946999999999996</v>
      </c>
      <c r="I60" s="45">
        <f>'PF_DAILY(Sorted)'!Q60</f>
        <v>0.59916000000000003</v>
      </c>
      <c r="J60" s="45">
        <f>'PF_DAILY(Sorted)'!R60</f>
        <v>6.0200000000000002E-3</v>
      </c>
      <c r="K60" s="45">
        <f>'PF_DAILY(Sorted)'!S60</f>
        <v>3.2000000000000003E-4</v>
      </c>
      <c r="L60" s="45">
        <f>'PF_DAILY(Sorted)'!T60</f>
        <v>3.1700000000000001E-3</v>
      </c>
      <c r="M60" s="45">
        <f>'PF_DAILY(Sorted)'!U60</f>
        <v>5.2599999999999999E-3</v>
      </c>
    </row>
    <row r="61" spans="1:13" ht="14" x14ac:dyDescent="0.3">
      <c r="A61" s="44" t="str">
        <f>'PF_DAILY(Sorted)'!I61</f>
        <v>USDILS</v>
      </c>
      <c r="B61" s="44" t="str">
        <f>'PF_DAILY(Sorted)'!E61</f>
        <v>USDILS</v>
      </c>
      <c r="C61" s="40" t="str">
        <f>'PF_DAILY(Sorted)'!G61</f>
        <v>FX#7</v>
      </c>
      <c r="D61" s="45">
        <f>'PF_DAILY(Sorted)'!L61</f>
        <v>3.3125499999999999</v>
      </c>
      <c r="E61" s="45">
        <f>'PF_DAILY(Sorted)'!M61</f>
        <v>3.3159100000000001</v>
      </c>
      <c r="F61" s="45">
        <f>'PF_DAILY(Sorted)'!N61</f>
        <v>3.2780900000000002</v>
      </c>
      <c r="G61" s="45">
        <f>'PF_DAILY(Sorted)'!O61</f>
        <v>3.30261</v>
      </c>
      <c r="H61" s="45">
        <f>'PF_DAILY(Sorted)'!P61</f>
        <v>3.3309700000000002</v>
      </c>
      <c r="I61" s="45">
        <f>'PF_DAILY(Sorted)'!Q61</f>
        <v>3.2982800000000001</v>
      </c>
      <c r="J61" s="45">
        <f>'PF_DAILY(Sorted)'!R61</f>
        <v>1.506E-2</v>
      </c>
      <c r="K61" s="45">
        <f>'PF_DAILY(Sorted)'!S61</f>
        <v>2.019E-2</v>
      </c>
      <c r="L61" s="45">
        <f>'PF_DAILY(Sorted)'!T61</f>
        <v>1.763E-2</v>
      </c>
      <c r="M61" s="45">
        <f>'PF_DAILY(Sorted)'!U61</f>
        <v>5.3400000000000001E-3</v>
      </c>
    </row>
    <row r="62" spans="1:13" ht="14" x14ac:dyDescent="0.3">
      <c r="A62" s="44" t="str">
        <f>'PF_DAILY(Sorted)'!I62</f>
        <v>CAC 40</v>
      </c>
      <c r="B62" s="44" t="str">
        <f>'PF_DAILY(Sorted)'!E62</f>
        <v>FRA40</v>
      </c>
      <c r="C62" s="40" t="str">
        <f>'PF_DAILY(Sorted)'!G62</f>
        <v>Index</v>
      </c>
      <c r="D62" s="45">
        <f>'PF_DAILY(Sorted)'!L62</f>
        <v>7897.8</v>
      </c>
      <c r="E62" s="45">
        <f>'PF_DAILY(Sorted)'!M62</f>
        <v>7940.3</v>
      </c>
      <c r="F62" s="45">
        <f>'PF_DAILY(Sorted)'!N62</f>
        <v>7884.3</v>
      </c>
      <c r="G62" s="45">
        <f>'PF_DAILY(Sorted)'!O62</f>
        <v>7912.2</v>
      </c>
      <c r="H62" s="45">
        <f>'PF_DAILY(Sorted)'!P62</f>
        <v>7996.9</v>
      </c>
      <c r="I62" s="45">
        <f>'PF_DAILY(Sorted)'!Q62</f>
        <v>7913.4</v>
      </c>
      <c r="J62" s="45">
        <f>'PF_DAILY(Sorted)'!R62</f>
        <v>56.6</v>
      </c>
      <c r="K62" s="45">
        <f>'PF_DAILY(Sorted)'!S62</f>
        <v>29.1</v>
      </c>
      <c r="L62" s="45">
        <f>'PF_DAILY(Sorted)'!T62</f>
        <v>42.85</v>
      </c>
      <c r="M62" s="45">
        <f>'PF_DAILY(Sorted)'!U62</f>
        <v>5.4200000000000003E-3</v>
      </c>
    </row>
    <row r="63" spans="1:13" ht="14" x14ac:dyDescent="0.3">
      <c r="A63" s="44" t="str">
        <f>'PF_DAILY(Sorted)'!I63</f>
        <v>USDZAR</v>
      </c>
      <c r="B63" s="44" t="str">
        <f>'PF_DAILY(Sorted)'!E63</f>
        <v>USDZAR</v>
      </c>
      <c r="C63" s="40" t="str">
        <f>'PF_DAILY(Sorted)'!G63</f>
        <v>FX#8</v>
      </c>
      <c r="D63" s="45">
        <f>'PF_DAILY(Sorted)'!L63</f>
        <v>17.810379999999999</v>
      </c>
      <c r="E63" s="45">
        <f>'PF_DAILY(Sorted)'!M63</f>
        <v>17.813890000000001</v>
      </c>
      <c r="F63" s="45">
        <f>'PF_DAILY(Sorted)'!N63</f>
        <v>17.69894</v>
      </c>
      <c r="G63" s="45">
        <f>'PF_DAILY(Sorted)'!O63</f>
        <v>17.72268</v>
      </c>
      <c r="H63" s="45">
        <f>'PF_DAILY(Sorted)'!P63</f>
        <v>17.810379999999999</v>
      </c>
      <c r="I63" s="45">
        <f>'PF_DAILY(Sorted)'!Q63</f>
        <v>17.508700000000001</v>
      </c>
      <c r="J63" s="45">
        <f>'PF_DAILY(Sorted)'!R63</f>
        <v>3.5100000000000001E-3</v>
      </c>
      <c r="K63" s="45">
        <f>'PF_DAILY(Sorted)'!S63</f>
        <v>0.19023999999999999</v>
      </c>
      <c r="L63" s="45">
        <f>'PF_DAILY(Sorted)'!T63</f>
        <v>9.6879999999999994E-2</v>
      </c>
      <c r="M63" s="45">
        <f>'PF_DAILY(Sorted)'!U63</f>
        <v>5.47E-3</v>
      </c>
    </row>
    <row r="64" spans="1:13" ht="14" x14ac:dyDescent="0.3">
      <c r="A64" s="44" t="str">
        <f>'PF_DAILY(Sorted)'!I64</f>
        <v>GBPZAR</v>
      </c>
      <c r="B64" s="44" t="str">
        <f>'PF_DAILY(Sorted)'!E64</f>
        <v>GBPZAR</v>
      </c>
      <c r="C64" s="40" t="str">
        <f>'PF_DAILY(Sorted)'!G64</f>
        <v>FX#5</v>
      </c>
      <c r="D64" s="45">
        <f>'PF_DAILY(Sorted)'!L64</f>
        <v>24.190300000000001</v>
      </c>
      <c r="E64" s="45">
        <f>'PF_DAILY(Sorted)'!M64</f>
        <v>24.2302</v>
      </c>
      <c r="F64" s="45">
        <f>'PF_DAILY(Sorted)'!N64</f>
        <v>24.019100000000002</v>
      </c>
      <c r="G64" s="45">
        <f>'PF_DAILY(Sorted)'!O64</f>
        <v>24.055199999999999</v>
      </c>
      <c r="H64" s="45">
        <f>'PF_DAILY(Sorted)'!P64</f>
        <v>24.341100000000001</v>
      </c>
      <c r="I64" s="45">
        <f>'PF_DAILY(Sorted)'!Q64</f>
        <v>24.1768</v>
      </c>
      <c r="J64" s="45">
        <f>'PF_DAILY(Sorted)'!R64</f>
        <v>0.11086</v>
      </c>
      <c r="K64" s="45">
        <f>'PF_DAILY(Sorted)'!S64</f>
        <v>0.15770999999999999</v>
      </c>
      <c r="L64" s="45">
        <f>'PF_DAILY(Sorted)'!T64</f>
        <v>0.13428999999999999</v>
      </c>
      <c r="M64" s="45">
        <f>'PF_DAILY(Sorted)'!U64</f>
        <v>5.5799999999999999E-3</v>
      </c>
    </row>
    <row r="65" spans="1:13" ht="14" x14ac:dyDescent="0.3">
      <c r="A65" s="44" t="str">
        <f>'PF_DAILY(Sorted)'!I65</f>
        <v>CADCHF</v>
      </c>
      <c r="B65" s="44" t="str">
        <f>'PF_DAILY(Sorted)'!E65</f>
        <v>CADCHF</v>
      </c>
      <c r="C65" s="40" t="str">
        <f>'PF_DAILY(Sorted)'!G65</f>
        <v>FX#1</v>
      </c>
      <c r="D65" s="45">
        <f>'PF_DAILY(Sorted)'!L65</f>
        <v>0.57957999999999998</v>
      </c>
      <c r="E65" s="45">
        <f>'PF_DAILY(Sorted)'!M65</f>
        <v>0.58357000000000003</v>
      </c>
      <c r="F65" s="45">
        <f>'PF_DAILY(Sorted)'!N65</f>
        <v>0.57872000000000001</v>
      </c>
      <c r="G65" s="45">
        <f>'PF_DAILY(Sorted)'!O65</f>
        <v>0.58353999999999995</v>
      </c>
      <c r="H65" s="45">
        <f>'PF_DAILY(Sorted)'!P65</f>
        <v>0.58733000000000002</v>
      </c>
      <c r="I65" s="45">
        <f>'PF_DAILY(Sorted)'!Q65</f>
        <v>0.57579000000000002</v>
      </c>
      <c r="J65" s="45">
        <f>'PF_DAILY(Sorted)'!R65</f>
        <v>3.7599999999999999E-3</v>
      </c>
      <c r="K65" s="45">
        <f>'PF_DAILY(Sorted)'!S65</f>
        <v>2.9299999999999999E-3</v>
      </c>
      <c r="L65" s="45">
        <f>'PF_DAILY(Sorted)'!T65</f>
        <v>3.3400000000000001E-3</v>
      </c>
      <c r="M65" s="45">
        <f>'PF_DAILY(Sorted)'!U65</f>
        <v>5.7299999999999999E-3</v>
      </c>
    </row>
    <row r="66" spans="1:13" ht="14" x14ac:dyDescent="0.3">
      <c r="A66" s="44" t="str">
        <f>'PF_DAILY(Sorted)'!I66</f>
        <v>GBPSGD</v>
      </c>
      <c r="B66" s="44" t="str">
        <f>'PF_DAILY(Sorted)'!E66</f>
        <v>GBPSGD</v>
      </c>
      <c r="C66" s="40" t="str">
        <f>'PF_DAILY(Sorted)'!G66</f>
        <v>FX#5</v>
      </c>
      <c r="D66" s="45">
        <f>'PF_DAILY(Sorted)'!L66</f>
        <v>1.73777</v>
      </c>
      <c r="E66" s="45">
        <f>'PF_DAILY(Sorted)'!M66</f>
        <v>1.74149</v>
      </c>
      <c r="F66" s="45">
        <f>'PF_DAILY(Sorted)'!N66</f>
        <v>1.73428</v>
      </c>
      <c r="G66" s="45">
        <f>'PF_DAILY(Sorted)'!O66</f>
        <v>1.73498</v>
      </c>
      <c r="H66" s="45">
        <f>'PF_DAILY(Sorted)'!P66</f>
        <v>1.76071</v>
      </c>
      <c r="I66" s="45">
        <f>'PF_DAILY(Sorted)'!Q66</f>
        <v>1.7323</v>
      </c>
      <c r="J66" s="45">
        <f>'PF_DAILY(Sorted)'!R66</f>
        <v>1.9220000000000001E-2</v>
      </c>
      <c r="K66" s="45">
        <f>'PF_DAILY(Sorted)'!S66</f>
        <v>1.98E-3</v>
      </c>
      <c r="L66" s="45">
        <f>'PF_DAILY(Sorted)'!T66</f>
        <v>1.06E-2</v>
      </c>
      <c r="M66" s="45">
        <f>'PF_DAILY(Sorted)'!U66</f>
        <v>6.11E-3</v>
      </c>
    </row>
    <row r="67" spans="1:13" ht="14" x14ac:dyDescent="0.3">
      <c r="A67" s="44" t="str">
        <f>'PF_DAILY(Sorted)'!I67</f>
        <v>NOKDKK</v>
      </c>
      <c r="B67" s="44" t="str">
        <f>'PF_DAILY(Sorted)'!E67</f>
        <v>NOKDKK</v>
      </c>
      <c r="C67" s="40" t="str">
        <f>'PF_DAILY(Sorted)'!G67</f>
        <v>FX#6</v>
      </c>
      <c r="D67" s="45">
        <f>'PF_DAILY(Sorted)'!L67</f>
        <v>0.62851999999999997</v>
      </c>
      <c r="E67" s="45">
        <f>'PF_DAILY(Sorted)'!M67</f>
        <v>0.63293999999999995</v>
      </c>
      <c r="F67" s="45">
        <f>'PF_DAILY(Sorted)'!N67</f>
        <v>0.62607000000000002</v>
      </c>
      <c r="G67" s="45">
        <f>'PF_DAILY(Sorted)'!O67</f>
        <v>0.6321</v>
      </c>
      <c r="H67" s="45">
        <f>'PF_DAILY(Sorted)'!P67</f>
        <v>0.62939000000000001</v>
      </c>
      <c r="I67" s="45">
        <f>'PF_DAILY(Sorted)'!Q67</f>
        <v>0.62185000000000001</v>
      </c>
      <c r="J67" s="45">
        <f>'PF_DAILY(Sorted)'!R67</f>
        <v>3.5500000000000002E-3</v>
      </c>
      <c r="K67" s="45">
        <f>'PF_DAILY(Sorted)'!S67</f>
        <v>4.2199999999999998E-3</v>
      </c>
      <c r="L67" s="45">
        <f>'PF_DAILY(Sorted)'!T67</f>
        <v>3.8800000000000002E-3</v>
      </c>
      <c r="M67" s="45">
        <f>'PF_DAILY(Sorted)'!U67</f>
        <v>6.1500000000000001E-3</v>
      </c>
    </row>
    <row r="68" spans="1:13" ht="14" x14ac:dyDescent="0.3">
      <c r="A68" s="44" t="str">
        <f>'PF_DAILY(Sorted)'!I68</f>
        <v>XAGUSD</v>
      </c>
      <c r="B68" s="44" t="str">
        <f>'PF_DAILY(Sorted)'!E68</f>
        <v>XAGUSD</v>
      </c>
      <c r="C68" s="40" t="str">
        <f>'PF_DAILY(Sorted)'!G68</f>
        <v>Metals</v>
      </c>
      <c r="D68" s="45">
        <f>'PF_DAILY(Sorted)'!L68</f>
        <v>36.366</v>
      </c>
      <c r="E68" s="45">
        <f>'PF_DAILY(Sorted)'!M68</f>
        <v>37.100999999999999</v>
      </c>
      <c r="F68" s="45">
        <f>'PF_DAILY(Sorted)'!N68</f>
        <v>36.331000000000003</v>
      </c>
      <c r="G68" s="45">
        <f>'PF_DAILY(Sorted)'!O68</f>
        <v>36.985999999999997</v>
      </c>
      <c r="H68" s="45">
        <f>'PF_DAILY(Sorted)'!P68</f>
        <v>37.061999999999998</v>
      </c>
      <c r="I68" s="45">
        <f>'PF_DAILY(Sorted)'!Q68</f>
        <v>35.914000000000001</v>
      </c>
      <c r="J68" s="45">
        <f>'PF_DAILY(Sorted)'!R68</f>
        <v>3.9E-2</v>
      </c>
      <c r="K68" s="45">
        <f>'PF_DAILY(Sorted)'!S68</f>
        <v>0.41699999999999998</v>
      </c>
      <c r="L68" s="45">
        <f>'PF_DAILY(Sorted)'!T68</f>
        <v>0.22800000000000001</v>
      </c>
      <c r="M68" s="45">
        <f>'PF_DAILY(Sorted)'!U68</f>
        <v>6.1599999999999997E-3</v>
      </c>
    </row>
    <row r="69" spans="1:13" ht="14" x14ac:dyDescent="0.3">
      <c r="A69" s="44" t="str">
        <f>'PF_DAILY(Sorted)'!I69</f>
        <v>NZDCAD</v>
      </c>
      <c r="B69" s="44" t="str">
        <f>'PF_DAILY(Sorted)'!E69</f>
        <v>NZDCAD</v>
      </c>
      <c r="C69" s="40" t="str">
        <f>'PF_DAILY(Sorted)'!G69</f>
        <v>FX#6</v>
      </c>
      <c r="D69" s="45">
        <f>'PF_DAILY(Sorted)'!L69</f>
        <v>0.81889000000000001</v>
      </c>
      <c r="E69" s="45">
        <f>'PF_DAILY(Sorted)'!M69</f>
        <v>0.82430000000000003</v>
      </c>
      <c r="F69" s="45">
        <f>'PF_DAILY(Sorted)'!N69</f>
        <v>0.81884000000000001</v>
      </c>
      <c r="G69" s="45">
        <f>'PF_DAILY(Sorted)'!O69</f>
        <v>0.82345000000000002</v>
      </c>
      <c r="H69" s="45">
        <f>'PF_DAILY(Sorted)'!P69</f>
        <v>0.81889000000000001</v>
      </c>
      <c r="I69" s="45">
        <f>'PF_DAILY(Sorted)'!Q69</f>
        <v>0.81386000000000003</v>
      </c>
      <c r="J69" s="45">
        <f>'PF_DAILY(Sorted)'!R69</f>
        <v>5.4099999999999999E-3</v>
      </c>
      <c r="K69" s="45">
        <f>'PF_DAILY(Sorted)'!S69</f>
        <v>4.9800000000000001E-3</v>
      </c>
      <c r="L69" s="45">
        <f>'PF_DAILY(Sorted)'!T69</f>
        <v>5.1999999999999998E-3</v>
      </c>
      <c r="M69" s="45">
        <f>'PF_DAILY(Sorted)'!U69</f>
        <v>6.3099999999999996E-3</v>
      </c>
    </row>
    <row r="70" spans="1:13" ht="14" x14ac:dyDescent="0.3">
      <c r="A70" s="44" t="str">
        <f>'PF_DAILY(Sorted)'!I70</f>
        <v>FTSE 100</v>
      </c>
      <c r="B70" s="44" t="str">
        <f>'PF_DAILY(Sorted)'!E70</f>
        <v>UK100</v>
      </c>
      <c r="C70" s="40" t="str">
        <f>'PF_DAILY(Sorted)'!G70</f>
        <v>Index</v>
      </c>
      <c r="D70" s="45">
        <f>'PF_DAILY(Sorted)'!L70</f>
        <v>8898.7999999999993</v>
      </c>
      <c r="E70" s="45">
        <f>'PF_DAILY(Sorted)'!M70</f>
        <v>8991.2999999999993</v>
      </c>
      <c r="F70" s="45">
        <f>'PF_DAILY(Sorted)'!N70</f>
        <v>8890.2000000000007</v>
      </c>
      <c r="G70" s="45">
        <f>'PF_DAILY(Sorted)'!O70</f>
        <v>8975.4</v>
      </c>
      <c r="H70" s="45">
        <f>'PF_DAILY(Sorted)'!P70</f>
        <v>8919.7000000000007</v>
      </c>
      <c r="I70" s="45">
        <f>'PF_DAILY(Sorted)'!Q70</f>
        <v>8845.2000000000007</v>
      </c>
      <c r="J70" s="45">
        <f>'PF_DAILY(Sorted)'!R70</f>
        <v>71.599999999999994</v>
      </c>
      <c r="K70" s="45">
        <f>'PF_DAILY(Sorted)'!S70</f>
        <v>45</v>
      </c>
      <c r="L70" s="45">
        <f>'PF_DAILY(Sorted)'!T70</f>
        <v>58.3</v>
      </c>
      <c r="M70" s="45">
        <f>'PF_DAILY(Sorted)'!U70</f>
        <v>6.4999999999999997E-3</v>
      </c>
    </row>
    <row r="71" spans="1:13" ht="14" x14ac:dyDescent="0.3">
      <c r="A71" s="44" t="str">
        <f>'PF_DAILY(Sorted)'!I71</f>
        <v>Nikkei</v>
      </c>
      <c r="B71" s="44" t="str">
        <f>'PF_DAILY(Sorted)'!E71</f>
        <v>JPN225</v>
      </c>
      <c r="C71" s="40" t="str">
        <f>'PF_DAILY(Sorted)'!G71</f>
        <v>Index</v>
      </c>
      <c r="D71" s="45">
        <f>'PF_DAILY(Sorted)'!L71</f>
        <v>39926</v>
      </c>
      <c r="E71" s="45">
        <f>'PF_DAILY(Sorted)'!M71</f>
        <v>39953</v>
      </c>
      <c r="F71" s="45">
        <f>'PF_DAILY(Sorted)'!N71</f>
        <v>39529</v>
      </c>
      <c r="G71" s="45">
        <f>'PF_DAILY(Sorted)'!O71</f>
        <v>39720</v>
      </c>
      <c r="H71" s="45">
        <f>'PF_DAILY(Sorted)'!P71</f>
        <v>40343</v>
      </c>
      <c r="I71" s="45">
        <f>'PF_DAILY(Sorted)'!Q71</f>
        <v>39400</v>
      </c>
      <c r="J71" s="45">
        <f>'PF_DAILY(Sorted)'!R71</f>
        <v>390</v>
      </c>
      <c r="K71" s="45">
        <f>'PF_DAILY(Sorted)'!S71</f>
        <v>129</v>
      </c>
      <c r="L71" s="45">
        <f>'PF_DAILY(Sorted)'!T71</f>
        <v>259.5</v>
      </c>
      <c r="M71" s="45">
        <f>'PF_DAILY(Sorted)'!U71</f>
        <v>6.5300000000000002E-3</v>
      </c>
    </row>
    <row r="72" spans="1:13" ht="14" x14ac:dyDescent="0.3">
      <c r="A72" s="44" t="str">
        <f>'PF_DAILY(Sorted)'!I72</f>
        <v>Italy 40</v>
      </c>
      <c r="B72" s="44" t="str">
        <f>'PF_DAILY(Sorted)'!E72</f>
        <v>IT40</v>
      </c>
      <c r="C72" s="40" t="str">
        <f>'PF_DAILY(Sorted)'!G72</f>
        <v>Index</v>
      </c>
      <c r="D72" s="45">
        <f>'PF_DAILY(Sorted)'!L72</f>
        <v>40935</v>
      </c>
      <c r="E72" s="45">
        <f>'PF_DAILY(Sorted)'!M72</f>
        <v>40973</v>
      </c>
      <c r="F72" s="45">
        <f>'PF_DAILY(Sorted)'!N72</f>
        <v>40475</v>
      </c>
      <c r="G72" s="45">
        <f>'PF_DAILY(Sorted)'!O72</f>
        <v>40505</v>
      </c>
      <c r="H72" s="45">
        <f>'PF_DAILY(Sorted)'!P72</f>
        <v>40995</v>
      </c>
      <c r="I72" s="45">
        <f>'PF_DAILY(Sorted)'!Q72</f>
        <v>40995</v>
      </c>
      <c r="J72" s="45">
        <f>'PF_DAILY(Sorted)'!R72</f>
        <v>22</v>
      </c>
      <c r="K72" s="45">
        <f>'PF_DAILY(Sorted)'!S72</f>
        <v>520</v>
      </c>
      <c r="L72" s="45">
        <f>'PF_DAILY(Sorted)'!T72</f>
        <v>271</v>
      </c>
      <c r="M72" s="45">
        <f>'PF_DAILY(Sorted)'!U72</f>
        <v>6.6899999999999998E-3</v>
      </c>
    </row>
    <row r="73" spans="1:13" ht="14" x14ac:dyDescent="0.3">
      <c r="A73" s="44" t="str">
        <f>'PF_DAILY(Sorted)'!I73</f>
        <v>USDCHF</v>
      </c>
      <c r="B73" s="44" t="str">
        <f>'PF_DAILY(Sorted)'!E73</f>
        <v>USDCHF</v>
      </c>
      <c r="C73" s="40" t="str">
        <f>'PF_DAILY(Sorted)'!G73</f>
        <v>FX#7</v>
      </c>
      <c r="D73" s="45">
        <f>'PF_DAILY(Sorted)'!L73</f>
        <v>0.79334000000000005</v>
      </c>
      <c r="E73" s="45">
        <f>'PF_DAILY(Sorted)'!M73</f>
        <v>0.79866000000000004</v>
      </c>
      <c r="F73" s="45">
        <f>'PF_DAILY(Sorted)'!N73</f>
        <v>0.79186000000000001</v>
      </c>
      <c r="G73" s="45">
        <f>'PF_DAILY(Sorted)'!O73</f>
        <v>0.79666000000000003</v>
      </c>
      <c r="H73" s="45">
        <f>'PF_DAILY(Sorted)'!P73</f>
        <v>0.80083000000000004</v>
      </c>
      <c r="I73" s="45">
        <f>'PF_DAILY(Sorted)'!Q73</f>
        <v>0.78335999999999995</v>
      </c>
      <c r="J73" s="45">
        <f>'PF_DAILY(Sorted)'!R73</f>
        <v>2.1700000000000001E-3</v>
      </c>
      <c r="K73" s="45">
        <f>'PF_DAILY(Sorted)'!S73</f>
        <v>8.5000000000000006E-3</v>
      </c>
      <c r="L73" s="45">
        <f>'PF_DAILY(Sorted)'!T73</f>
        <v>5.3400000000000001E-3</v>
      </c>
      <c r="M73" s="45">
        <f>'PF_DAILY(Sorted)'!U73</f>
        <v>6.7000000000000002E-3</v>
      </c>
    </row>
    <row r="74" spans="1:13" ht="14" x14ac:dyDescent="0.3">
      <c r="A74" s="44" t="str">
        <f>'PF_DAILY(Sorted)'!I74</f>
        <v>USDCAD</v>
      </c>
      <c r="B74" s="44" t="str">
        <f>'PF_DAILY(Sorted)'!E74</f>
        <v>USDCAD</v>
      </c>
      <c r="C74" s="40" t="str">
        <f>'PF_DAILY(Sorted)'!G74</f>
        <v>FX#7</v>
      </c>
      <c r="D74" s="45">
        <f>'PF_DAILY(Sorted)'!L74</f>
        <v>1.36822</v>
      </c>
      <c r="E74" s="45">
        <f>'PF_DAILY(Sorted)'!M74</f>
        <v>1.3707100000000001</v>
      </c>
      <c r="F74" s="45">
        <f>'PF_DAILY(Sorted)'!N74</f>
        <v>1.3651800000000001</v>
      </c>
      <c r="G74" s="45">
        <f>'PF_DAILY(Sorted)'!O74</f>
        <v>1.36524</v>
      </c>
      <c r="H74" s="45">
        <f>'PF_DAILY(Sorted)'!P74</f>
        <v>1.3815</v>
      </c>
      <c r="I74" s="45">
        <f>'PF_DAILY(Sorted)'!Q74</f>
        <v>1.35676</v>
      </c>
      <c r="J74" s="45">
        <f>'PF_DAILY(Sorted)'!R74</f>
        <v>1.0789999999999999E-2</v>
      </c>
      <c r="K74" s="45">
        <f>'PF_DAILY(Sorted)'!S74</f>
        <v>8.4200000000000004E-3</v>
      </c>
      <c r="L74" s="45">
        <f>'PF_DAILY(Sorted)'!T74</f>
        <v>9.5999999999999992E-3</v>
      </c>
      <c r="M74" s="45">
        <f>'PF_DAILY(Sorted)'!U74</f>
        <v>7.0400000000000003E-3</v>
      </c>
    </row>
    <row r="75" spans="1:13" ht="14" x14ac:dyDescent="0.3">
      <c r="A75" s="44" t="str">
        <f>'PF_DAILY(Sorted)'!I75</f>
        <v>GBPAUD</v>
      </c>
      <c r="B75" s="44" t="str">
        <f>'PF_DAILY(Sorted)'!E75</f>
        <v>GBPAUD</v>
      </c>
      <c r="C75" s="40" t="str">
        <f>'PF_DAILY(Sorted)'!G75</f>
        <v>FX#4</v>
      </c>
      <c r="D75" s="45">
        <f>'PF_DAILY(Sorted)'!L75</f>
        <v>2.0757599999999998</v>
      </c>
      <c r="E75" s="45">
        <f>'PF_DAILY(Sorted)'!M75</f>
        <v>2.08081</v>
      </c>
      <c r="F75" s="45">
        <f>'PF_DAILY(Sorted)'!N75</f>
        <v>2.05958</v>
      </c>
      <c r="G75" s="45">
        <f>'PF_DAILY(Sorted)'!O75</f>
        <v>2.0599799999999999</v>
      </c>
      <c r="H75" s="45">
        <f>'PF_DAILY(Sorted)'!P75</f>
        <v>2.0757599999999998</v>
      </c>
      <c r="I75" s="45">
        <f>'PF_DAILY(Sorted)'!Q75</f>
        <v>2.03511</v>
      </c>
      <c r="J75" s="45">
        <f>'PF_DAILY(Sorted)'!R75</f>
        <v>5.0499999999999998E-3</v>
      </c>
      <c r="K75" s="45">
        <f>'PF_DAILY(Sorted)'!S75</f>
        <v>2.4469999999999999E-2</v>
      </c>
      <c r="L75" s="45">
        <f>'PF_DAILY(Sorted)'!T75</f>
        <v>1.4760000000000001E-2</v>
      </c>
      <c r="M75" s="45">
        <f>'PF_DAILY(Sorted)'!U75</f>
        <v>7.1700000000000002E-3</v>
      </c>
    </row>
    <row r="76" spans="1:13" ht="14" x14ac:dyDescent="0.3">
      <c r="A76" s="44" t="str">
        <f>'PF_DAILY(Sorted)'!I76</f>
        <v>NOKSEK</v>
      </c>
      <c r="B76" s="44" t="str">
        <f>'PF_DAILY(Sorted)'!E76</f>
        <v>NOKSEK</v>
      </c>
      <c r="C76" s="40" t="str">
        <f>'PF_DAILY(Sorted)'!G76</f>
        <v>FX#6</v>
      </c>
      <c r="D76" s="45">
        <f>'PF_DAILY(Sorted)'!L76</f>
        <v>0.93959999999999999</v>
      </c>
      <c r="E76" s="45">
        <f>'PF_DAILY(Sorted)'!M76</f>
        <v>0.9446</v>
      </c>
      <c r="F76" s="45">
        <f>'PF_DAILY(Sorted)'!N76</f>
        <v>0.93469999999999998</v>
      </c>
      <c r="G76" s="45">
        <f>'PF_DAILY(Sorted)'!O76</f>
        <v>0.94089999999999996</v>
      </c>
      <c r="H76" s="45">
        <f>'PF_DAILY(Sorted)'!P76</f>
        <v>0.95411999999999997</v>
      </c>
      <c r="I76" s="45">
        <f>'PF_DAILY(Sorted)'!Q76</f>
        <v>0.93959999999999999</v>
      </c>
      <c r="J76" s="45">
        <f>'PF_DAILY(Sorted)'!R76</f>
        <v>9.5200000000000007E-3</v>
      </c>
      <c r="K76" s="45">
        <f>'PF_DAILY(Sorted)'!S76</f>
        <v>4.8999999999999998E-3</v>
      </c>
      <c r="L76" s="45">
        <f>'PF_DAILY(Sorted)'!T76</f>
        <v>7.2100000000000003E-3</v>
      </c>
      <c r="M76" s="45">
        <f>'PF_DAILY(Sorted)'!U76</f>
        <v>7.6600000000000001E-3</v>
      </c>
    </row>
    <row r="77" spans="1:13" ht="14" x14ac:dyDescent="0.3">
      <c r="A77" s="44" t="str">
        <f>'PF_DAILY(Sorted)'!I77</f>
        <v>Euro Stoxx 50</v>
      </c>
      <c r="B77" s="44" t="str">
        <f>'PF_DAILY(Sorted)'!E77</f>
        <v>ESTX50</v>
      </c>
      <c r="C77" s="40" t="str">
        <f>'PF_DAILY(Sorted)'!G77</f>
        <v>Index</v>
      </c>
      <c r="D77" s="45">
        <f>'PF_DAILY(Sorted)'!L77</f>
        <v>5462</v>
      </c>
      <c r="E77" s="45">
        <f>'PF_DAILY(Sorted)'!M77</f>
        <v>5468</v>
      </c>
      <c r="F77" s="45">
        <f>'PF_DAILY(Sorted)'!N77</f>
        <v>5432</v>
      </c>
      <c r="G77" s="45">
        <f>'PF_DAILY(Sorted)'!O77</f>
        <v>5435</v>
      </c>
      <c r="H77" s="45">
        <f>'PF_DAILY(Sorted)'!P77</f>
        <v>5522</v>
      </c>
      <c r="I77" s="45">
        <f>'PF_DAILY(Sorted)'!Q77</f>
        <v>5462</v>
      </c>
      <c r="J77" s="45">
        <f>'PF_DAILY(Sorted)'!R77</f>
        <v>54</v>
      </c>
      <c r="K77" s="45">
        <f>'PF_DAILY(Sorted)'!S77</f>
        <v>30</v>
      </c>
      <c r="L77" s="45">
        <f>'PF_DAILY(Sorted)'!T77</f>
        <v>42</v>
      </c>
      <c r="M77" s="45">
        <f>'PF_DAILY(Sorted)'!U77</f>
        <v>7.7299999999999999E-3</v>
      </c>
    </row>
    <row r="78" spans="1:13" ht="14" x14ac:dyDescent="0.3">
      <c r="A78" s="44" t="str">
        <f>'PF_DAILY(Sorted)'!I78</f>
        <v>CADNOK</v>
      </c>
      <c r="B78" s="44" t="str">
        <f>'PF_DAILY(Sorted)'!E78</f>
        <v>CADNOK</v>
      </c>
      <c r="C78" s="40" t="str">
        <f>'PF_DAILY(Sorted)'!G78</f>
        <v>FX#2</v>
      </c>
      <c r="D78" s="45">
        <f>'PF_DAILY(Sorted)'!L78</f>
        <v>7.3542399999999999</v>
      </c>
      <c r="E78" s="45">
        <f>'PF_DAILY(Sorted)'!M78</f>
        <v>7.38896</v>
      </c>
      <c r="F78" s="45">
        <f>'PF_DAILY(Sorted)'!N78</f>
        <v>7.3473600000000001</v>
      </c>
      <c r="G78" s="45">
        <f>'PF_DAILY(Sorted)'!O78</f>
        <v>7.3726900000000004</v>
      </c>
      <c r="H78" s="45">
        <f>'PF_DAILY(Sorted)'!P78</f>
        <v>7.3781999999999996</v>
      </c>
      <c r="I78" s="45">
        <f>'PF_DAILY(Sorted)'!Q78</f>
        <v>7.2428100000000004</v>
      </c>
      <c r="J78" s="45">
        <f>'PF_DAILY(Sorted)'!R78</f>
        <v>1.076E-2</v>
      </c>
      <c r="K78" s="45">
        <f>'PF_DAILY(Sorted)'!S78</f>
        <v>0.10455</v>
      </c>
      <c r="L78" s="45">
        <f>'PF_DAILY(Sorted)'!T78</f>
        <v>5.7660000000000003E-2</v>
      </c>
      <c r="M78" s="45">
        <f>'PF_DAILY(Sorted)'!U78</f>
        <v>7.8200000000000006E-3</v>
      </c>
    </row>
    <row r="79" spans="1:13" ht="14" x14ac:dyDescent="0.3">
      <c r="A79" s="44" t="str">
        <f>'PF_DAILY(Sorted)'!I79</f>
        <v>Corn</v>
      </c>
      <c r="B79" s="44" t="str">
        <f>'PF_DAILY(Sorted)'!E79</f>
        <v>CORN</v>
      </c>
      <c r="C79" s="40" t="str">
        <f>'PF_DAILY(Sorted)'!G79</f>
        <v>Commodity</v>
      </c>
      <c r="D79" s="45">
        <f>'PF_DAILY(Sorted)'!L79</f>
        <v>398.25</v>
      </c>
      <c r="E79" s="45">
        <f>'PF_DAILY(Sorted)'!M79</f>
        <v>400</v>
      </c>
      <c r="F79" s="45">
        <f>'PF_DAILY(Sorted)'!N79</f>
        <v>396</v>
      </c>
      <c r="G79" s="45">
        <f>'PF_DAILY(Sorted)'!O79</f>
        <v>398.5</v>
      </c>
      <c r="H79" s="45">
        <f>'PF_DAILY(Sorted)'!P79</f>
        <v>403.86</v>
      </c>
      <c r="I79" s="45">
        <f>'PF_DAILY(Sorted)'!Q79</f>
        <v>393.54</v>
      </c>
      <c r="J79" s="45">
        <f>'PF_DAILY(Sorted)'!R79</f>
        <v>3.86</v>
      </c>
      <c r="K79" s="45">
        <f>'PF_DAILY(Sorted)'!S79</f>
        <v>2.46</v>
      </c>
      <c r="L79" s="45">
        <f>'PF_DAILY(Sorted)'!T79</f>
        <v>3.16</v>
      </c>
      <c r="M79" s="45">
        <f>'PF_DAILY(Sorted)'!U79</f>
        <v>7.9299999999999995E-3</v>
      </c>
    </row>
    <row r="80" spans="1:13" ht="14" x14ac:dyDescent="0.3">
      <c r="A80" s="44" t="str">
        <f>'PF_DAILY(Sorted)'!I80</f>
        <v>Soybean</v>
      </c>
      <c r="B80" s="44" t="str">
        <f>'PF_DAILY(Sorted)'!E80</f>
        <v>SOYBEAN</v>
      </c>
      <c r="C80" s="40" t="str">
        <f>'PF_DAILY(Sorted)'!G80</f>
        <v>Commodity</v>
      </c>
      <c r="D80" s="45">
        <f>'PF_DAILY(Sorted)'!L80</f>
        <v>996</v>
      </c>
      <c r="E80" s="45">
        <f>'PF_DAILY(Sorted)'!M80</f>
        <v>1003</v>
      </c>
      <c r="F80" s="45">
        <f>'PF_DAILY(Sorted)'!N80</f>
        <v>991.5</v>
      </c>
      <c r="G80" s="45">
        <f>'PF_DAILY(Sorted)'!O80</f>
        <v>1002</v>
      </c>
      <c r="H80" s="45">
        <f>'PF_DAILY(Sorted)'!P80</f>
        <v>997.25</v>
      </c>
      <c r="I80" s="45">
        <f>'PF_DAILY(Sorted)'!Q80</f>
        <v>981.17</v>
      </c>
      <c r="J80" s="45">
        <f>'PF_DAILY(Sorted)'!R80</f>
        <v>5.75</v>
      </c>
      <c r="K80" s="45">
        <f>'PF_DAILY(Sorted)'!S80</f>
        <v>10.33</v>
      </c>
      <c r="L80" s="45">
        <f>'PF_DAILY(Sorted)'!T80</f>
        <v>8.0399999999999991</v>
      </c>
      <c r="M80" s="45">
        <f>'PF_DAILY(Sorted)'!U80</f>
        <v>8.0199999999999994E-3</v>
      </c>
    </row>
    <row r="81" spans="1:13" ht="14" x14ac:dyDescent="0.3">
      <c r="A81" s="44" t="str">
        <f>'PF_DAILY(Sorted)'!I81</f>
        <v>EURPLN</v>
      </c>
      <c r="B81" s="44" t="str">
        <f>'PF_DAILY(Sorted)'!E81</f>
        <v>EURPLN</v>
      </c>
      <c r="C81" s="40" t="str">
        <f>'PF_DAILY(Sorted)'!G81</f>
        <v>FX#3</v>
      </c>
      <c r="D81" s="45">
        <f>'PF_DAILY(Sorted)'!L81</f>
        <v>4.2398199999999999</v>
      </c>
      <c r="E81" s="45">
        <f>'PF_DAILY(Sorted)'!M81</f>
        <v>4.2548300000000001</v>
      </c>
      <c r="F81" s="45">
        <f>'PF_DAILY(Sorted)'!N81</f>
        <v>4.2374000000000001</v>
      </c>
      <c r="G81" s="45">
        <f>'PF_DAILY(Sorted)'!O81</f>
        <v>4.2509100000000002</v>
      </c>
      <c r="H81" s="45">
        <f>'PF_DAILY(Sorted)'!P81</f>
        <v>4.2497699999999998</v>
      </c>
      <c r="I81" s="45">
        <f>'PF_DAILY(Sorted)'!Q81</f>
        <v>4.17265</v>
      </c>
      <c r="J81" s="45">
        <f>'PF_DAILY(Sorted)'!R81</f>
        <v>5.0600000000000003E-3</v>
      </c>
      <c r="K81" s="45">
        <f>'PF_DAILY(Sorted)'!S81</f>
        <v>6.4750000000000002E-2</v>
      </c>
      <c r="L81" s="45">
        <f>'PF_DAILY(Sorted)'!T81</f>
        <v>3.4909999999999997E-2</v>
      </c>
      <c r="M81" s="45">
        <f>'PF_DAILY(Sorted)'!U81</f>
        <v>8.2100000000000003E-3</v>
      </c>
    </row>
    <row r="82" spans="1:13" ht="14" x14ac:dyDescent="0.3">
      <c r="A82" s="44" t="str">
        <f>'PF_DAILY(Sorted)'!I82</f>
        <v>SGDHKD</v>
      </c>
      <c r="B82" s="44" t="str">
        <f>'PF_DAILY(Sorted)'!E82</f>
        <v>SGDHKD</v>
      </c>
      <c r="C82" s="40" t="str">
        <f>'PF_DAILY(Sorted)'!G82</f>
        <v>FX#6</v>
      </c>
      <c r="D82" s="45">
        <f>'PF_DAILY(Sorted)'!L82</f>
        <v>6.1279000000000003</v>
      </c>
      <c r="E82" s="45">
        <f>'PF_DAILY(Sorted)'!M82</f>
        <v>6.1376999999999997</v>
      </c>
      <c r="F82" s="45">
        <f>'PF_DAILY(Sorted)'!N82</f>
        <v>6.1219000000000001</v>
      </c>
      <c r="G82" s="45">
        <f>'PF_DAILY(Sorted)'!O82</f>
        <v>6.1322999999999999</v>
      </c>
      <c r="H82" s="45">
        <f>'PF_DAILY(Sorted)'!P82</f>
        <v>6.2491000000000003</v>
      </c>
      <c r="I82" s="45">
        <f>'PF_DAILY(Sorted)'!Q82</f>
        <v>6.1125999999999996</v>
      </c>
      <c r="J82" s="45">
        <f>'PF_DAILY(Sorted)'!R82</f>
        <v>0.1114</v>
      </c>
      <c r="K82" s="45">
        <f>'PF_DAILY(Sorted)'!S82</f>
        <v>9.2999999999999992E-3</v>
      </c>
      <c r="L82" s="45">
        <f>'PF_DAILY(Sorted)'!T82</f>
        <v>6.0350000000000001E-2</v>
      </c>
      <c r="M82" s="45">
        <f>'PF_DAILY(Sorted)'!U82</f>
        <v>9.8399999999999998E-3</v>
      </c>
    </row>
    <row r="83" spans="1:13" ht="14" x14ac:dyDescent="0.3">
      <c r="A83" s="44" t="str">
        <f>'PF_DAILY(Sorted)'!I83</f>
        <v>GBPPLN</v>
      </c>
      <c r="B83" s="44" t="str">
        <f>'PF_DAILY(Sorted)'!E83</f>
        <v>GBPPLN</v>
      </c>
      <c r="C83" s="40" t="str">
        <f>'PF_DAILY(Sorted)'!G83</f>
        <v>FX#5</v>
      </c>
      <c r="D83" s="45">
        <f>'PF_DAILY(Sorted)'!L83</f>
        <v>4.9057199999999996</v>
      </c>
      <c r="E83" s="45">
        <f>'PF_DAILY(Sorted)'!M83</f>
        <v>4.9386799999999997</v>
      </c>
      <c r="F83" s="45">
        <f>'PF_DAILY(Sorted)'!N83</f>
        <v>4.9020299999999999</v>
      </c>
      <c r="G83" s="45">
        <f>'PF_DAILY(Sorted)'!O83</f>
        <v>4.9220100000000002</v>
      </c>
      <c r="H83" s="45">
        <f>'PF_DAILY(Sorted)'!P83</f>
        <v>4.9057199999999996</v>
      </c>
      <c r="I83" s="45">
        <f>'PF_DAILY(Sorted)'!Q83</f>
        <v>4.83453</v>
      </c>
      <c r="J83" s="45">
        <f>'PF_DAILY(Sorted)'!R83</f>
        <v>3.2960000000000003E-2</v>
      </c>
      <c r="K83" s="45">
        <f>'PF_DAILY(Sorted)'!S83</f>
        <v>6.7500000000000004E-2</v>
      </c>
      <c r="L83" s="45">
        <f>'PF_DAILY(Sorted)'!T83</f>
        <v>5.0229999999999997E-2</v>
      </c>
      <c r="M83" s="45">
        <f>'PF_DAILY(Sorted)'!U83</f>
        <v>1.021E-2</v>
      </c>
    </row>
    <row r="84" spans="1:13" ht="14" x14ac:dyDescent="0.3">
      <c r="A84" s="44" t="str">
        <f>'PF_DAILY(Sorted)'!I84</f>
        <v>AUDUSD</v>
      </c>
      <c r="B84" s="44" t="str">
        <f>'PF_DAILY(Sorted)'!E84</f>
        <v>AUDUSD</v>
      </c>
      <c r="C84" s="40" t="str">
        <f>'PF_DAILY(Sorted)'!G84</f>
        <v>FX#1</v>
      </c>
      <c r="D84" s="45">
        <f>'PF_DAILY(Sorted)'!L84</f>
        <v>0.65341000000000005</v>
      </c>
      <c r="E84" s="45">
        <f>'PF_DAILY(Sorted)'!M84</f>
        <v>0.65903999999999996</v>
      </c>
      <c r="F84" s="45">
        <f>'PF_DAILY(Sorted)'!N84</f>
        <v>0.65239000000000003</v>
      </c>
      <c r="G84" s="45">
        <f>'PF_DAILY(Sorted)'!O84</f>
        <v>0.65856000000000003</v>
      </c>
      <c r="H84" s="45">
        <f>'PF_DAILY(Sorted)'!P84</f>
        <v>0.66144999999999998</v>
      </c>
      <c r="I84" s="45">
        <f>'PF_DAILY(Sorted)'!Q84</f>
        <v>0.64127999999999996</v>
      </c>
      <c r="J84" s="45">
        <f>'PF_DAILY(Sorted)'!R84</f>
        <v>2.4099999999999998E-3</v>
      </c>
      <c r="K84" s="45">
        <f>'PF_DAILY(Sorted)'!S84</f>
        <v>1.111E-2</v>
      </c>
      <c r="L84" s="45">
        <f>'PF_DAILY(Sorted)'!T84</f>
        <v>6.7600000000000004E-3</v>
      </c>
      <c r="M84" s="45">
        <f>'PF_DAILY(Sorted)'!U84</f>
        <v>1.026E-2</v>
      </c>
    </row>
    <row r="85" spans="1:13" ht="14" x14ac:dyDescent="0.3">
      <c r="A85" s="44" t="str">
        <f>'PF_DAILY(Sorted)'!I85</f>
        <v>GBPUSD</v>
      </c>
      <c r="B85" s="44" t="str">
        <f>'PF_DAILY(Sorted)'!E85</f>
        <v>GBPUSD</v>
      </c>
      <c r="C85" s="40" t="str">
        <f>'PF_DAILY(Sorted)'!G85</f>
        <v>FX#5</v>
      </c>
      <c r="D85" s="45">
        <f>'PF_DAILY(Sorted)'!L85</f>
        <v>1.3578699999999999</v>
      </c>
      <c r="E85" s="45">
        <f>'PF_DAILY(Sorted)'!M85</f>
        <v>1.3618300000000001</v>
      </c>
      <c r="F85" s="45">
        <f>'PF_DAILY(Sorted)'!N85</f>
        <v>1.35318</v>
      </c>
      <c r="G85" s="45">
        <f>'PF_DAILY(Sorted)'!O85</f>
        <v>1.3576900000000001</v>
      </c>
      <c r="H85" s="45">
        <f>'PF_DAILY(Sorted)'!P85</f>
        <v>1.3777600000000001</v>
      </c>
      <c r="I85" s="45">
        <f>'PF_DAILY(Sorted)'!Q85</f>
        <v>1.3412200000000001</v>
      </c>
      <c r="J85" s="45">
        <f>'PF_DAILY(Sorted)'!R85</f>
        <v>1.593E-2</v>
      </c>
      <c r="K85" s="45">
        <f>'PF_DAILY(Sorted)'!S85</f>
        <v>1.196E-2</v>
      </c>
      <c r="L85" s="45">
        <f>'PF_DAILY(Sorted)'!T85</f>
        <v>1.3939999999999999E-2</v>
      </c>
      <c r="M85" s="45">
        <f>'PF_DAILY(Sorted)'!U85</f>
        <v>1.027E-2</v>
      </c>
    </row>
    <row r="86" spans="1:13" ht="14" x14ac:dyDescent="0.3">
      <c r="A86" s="44" t="str">
        <f>'PF_DAILY(Sorted)'!I86</f>
        <v>AUDPLN</v>
      </c>
      <c r="B86" s="44" t="str">
        <f>'PF_DAILY(Sorted)'!E86</f>
        <v>AUDPLN</v>
      </c>
      <c r="C86" s="40" t="str">
        <f>'PF_DAILY(Sorted)'!G86</f>
        <v>FX#1</v>
      </c>
      <c r="D86" s="45">
        <f>'PF_DAILY(Sorted)'!L86</f>
        <v>2.3645499999999999</v>
      </c>
      <c r="E86" s="45">
        <f>'PF_DAILY(Sorted)'!M86</f>
        <v>2.3959000000000001</v>
      </c>
      <c r="F86" s="45">
        <f>'PF_DAILY(Sorted)'!N86</f>
        <v>2.3601399999999999</v>
      </c>
      <c r="G86" s="45">
        <f>'PF_DAILY(Sorted)'!O86</f>
        <v>2.3920699999999999</v>
      </c>
      <c r="H86" s="45">
        <f>'PF_DAILY(Sorted)'!P86</f>
        <v>2.4406699999999999</v>
      </c>
      <c r="I86" s="45">
        <f>'PF_DAILY(Sorted)'!Q86</f>
        <v>2.3645499999999999</v>
      </c>
      <c r="J86" s="45">
        <f>'PF_DAILY(Sorted)'!R86</f>
        <v>4.4769999999999997E-2</v>
      </c>
      <c r="K86" s="45">
        <f>'PF_DAILY(Sorted)'!S86</f>
        <v>4.4099999999999999E-3</v>
      </c>
      <c r="L86" s="45">
        <f>'PF_DAILY(Sorted)'!T86</f>
        <v>2.4590000000000001E-2</v>
      </c>
      <c r="M86" s="45">
        <f>'PF_DAILY(Sorted)'!U86</f>
        <v>1.0279999999999999E-2</v>
      </c>
    </row>
    <row r="87" spans="1:13" ht="14" x14ac:dyDescent="0.3">
      <c r="A87" s="44" t="str">
        <f>'PF_DAILY(Sorted)'!I87</f>
        <v>Spain 35</v>
      </c>
      <c r="B87" s="44" t="str">
        <f>'PF_DAILY(Sorted)'!E87</f>
        <v>ESP35</v>
      </c>
      <c r="C87" s="40" t="str">
        <f>'PF_DAILY(Sorted)'!G87</f>
        <v>Index</v>
      </c>
      <c r="D87" s="45">
        <f>'PF_DAILY(Sorted)'!L87</f>
        <v>14291</v>
      </c>
      <c r="E87" s="45">
        <f>'PF_DAILY(Sorted)'!M87</f>
        <v>14291</v>
      </c>
      <c r="F87" s="45">
        <f>'PF_DAILY(Sorted)'!N87</f>
        <v>14104</v>
      </c>
      <c r="G87" s="45">
        <f>'PF_DAILY(Sorted)'!O87</f>
        <v>14120</v>
      </c>
      <c r="H87" s="45">
        <f>'PF_DAILY(Sorted)'!P87</f>
        <v>14433</v>
      </c>
      <c r="I87" s="45">
        <f>'PF_DAILY(Sorted)'!Q87</f>
        <v>14264</v>
      </c>
      <c r="J87" s="45">
        <f>'PF_DAILY(Sorted)'!R87</f>
        <v>142</v>
      </c>
      <c r="K87" s="45">
        <f>'PF_DAILY(Sorted)'!S87</f>
        <v>160</v>
      </c>
      <c r="L87" s="45">
        <f>'PF_DAILY(Sorted)'!T87</f>
        <v>151</v>
      </c>
      <c r="M87" s="45">
        <f>'PF_DAILY(Sorted)'!U87</f>
        <v>1.069E-2</v>
      </c>
    </row>
    <row r="88" spans="1:13" ht="14" x14ac:dyDescent="0.3">
      <c r="A88" s="44" t="str">
        <f>'PF_DAILY(Sorted)'!I88</f>
        <v>Platinum</v>
      </c>
      <c r="B88" s="44" t="str">
        <f>'PF_DAILY(Sorted)'!E88</f>
        <v>PLAT</v>
      </c>
      <c r="C88" s="40" t="str">
        <f>'PF_DAILY(Sorted)'!G88</f>
        <v>Metals</v>
      </c>
      <c r="D88" s="45">
        <f>'PF_DAILY(Sorted)'!L88</f>
        <v>1388.7</v>
      </c>
      <c r="E88" s="45">
        <f>'PF_DAILY(Sorted)'!M88</f>
        <v>1439.1</v>
      </c>
      <c r="F88" s="45">
        <f>'PF_DAILY(Sorted)'!N88</f>
        <v>1381.4</v>
      </c>
      <c r="G88" s="45">
        <f>'PF_DAILY(Sorted)'!O88</f>
        <v>1414.5</v>
      </c>
      <c r="H88" s="45">
        <f>'PF_DAILY(Sorted)'!P88</f>
        <v>1417.67</v>
      </c>
      <c r="I88" s="45">
        <f>'PF_DAILY(Sorted)'!Q88</f>
        <v>1371.16</v>
      </c>
      <c r="J88" s="45">
        <f>'PF_DAILY(Sorted)'!R88</f>
        <v>21.43</v>
      </c>
      <c r="K88" s="45">
        <f>'PF_DAILY(Sorted)'!S88</f>
        <v>10.24</v>
      </c>
      <c r="L88" s="45">
        <f>'PF_DAILY(Sorted)'!T88</f>
        <v>15.835000000000001</v>
      </c>
      <c r="M88" s="45">
        <f>'PF_DAILY(Sorted)'!U88</f>
        <v>1.119E-2</v>
      </c>
    </row>
    <row r="89" spans="1:13" ht="14" x14ac:dyDescent="0.3">
      <c r="A89" s="44" t="str">
        <f>'PF_DAILY(Sorted)'!I89</f>
        <v>ZARJPY</v>
      </c>
      <c r="B89" s="44" t="str">
        <f>'PF_DAILY(Sorted)'!E89</f>
        <v>ZARJPY</v>
      </c>
      <c r="C89" s="40" t="str">
        <f>'PF_DAILY(Sorted)'!G89</f>
        <v>FX#8</v>
      </c>
      <c r="D89" s="45">
        <f>'PF_DAILY(Sorted)'!L89</f>
        <v>8.17</v>
      </c>
      <c r="E89" s="45">
        <f>'PF_DAILY(Sorted)'!M89</f>
        <v>8.2530000000000001</v>
      </c>
      <c r="F89" s="45">
        <f>'PF_DAILY(Sorted)'!N89</f>
        <v>8.16</v>
      </c>
      <c r="G89" s="45">
        <f>'PF_DAILY(Sorted)'!O89</f>
        <v>8.2110000000000003</v>
      </c>
      <c r="H89" s="45">
        <f>'PF_DAILY(Sorted)'!P89</f>
        <v>8.2219999999999995</v>
      </c>
      <c r="I89" s="45">
        <f>'PF_DAILY(Sorted)'!Q89</f>
        <v>8</v>
      </c>
      <c r="J89" s="45">
        <f>'PF_DAILY(Sorted)'!R89</f>
        <v>3.1E-2</v>
      </c>
      <c r="K89" s="45">
        <f>'PF_DAILY(Sorted)'!S89</f>
        <v>0.16</v>
      </c>
      <c r="L89" s="45">
        <f>'PF_DAILY(Sorted)'!T89</f>
        <v>9.5500000000000002E-2</v>
      </c>
      <c r="M89" s="45">
        <f>'PF_DAILY(Sorted)'!U89</f>
        <v>1.163E-2</v>
      </c>
    </row>
    <row r="90" spans="1:13" ht="14" x14ac:dyDescent="0.3">
      <c r="A90" s="44" t="str">
        <f>'PF_DAILY(Sorted)'!I90</f>
        <v>EURCAD</v>
      </c>
      <c r="B90" s="44" t="str">
        <f>'PF_DAILY(Sorted)'!E90</f>
        <v>EURCAD</v>
      </c>
      <c r="C90" s="40" t="str">
        <f>'PF_DAILY(Sorted)'!G90</f>
        <v>FX#2</v>
      </c>
      <c r="D90" s="45">
        <f>'PF_DAILY(Sorted)'!L90</f>
        <v>1.6033900000000001</v>
      </c>
      <c r="E90" s="45">
        <f>'PF_DAILY(Sorted)'!M90</f>
        <v>1.60703</v>
      </c>
      <c r="F90" s="45">
        <f>'PF_DAILY(Sorted)'!N90</f>
        <v>1.59694</v>
      </c>
      <c r="G90" s="45">
        <f>'PF_DAILY(Sorted)'!O90</f>
        <v>1.5972200000000001</v>
      </c>
      <c r="H90" s="45">
        <f>'PF_DAILY(Sorted)'!P90</f>
        <v>1.6236299999999999</v>
      </c>
      <c r="I90" s="45">
        <f>'PF_DAILY(Sorted)'!Q90</f>
        <v>1.5747</v>
      </c>
      <c r="J90" s="45">
        <f>'PF_DAILY(Sorted)'!R90</f>
        <v>1.66E-2</v>
      </c>
      <c r="K90" s="45">
        <f>'PF_DAILY(Sorted)'!S90</f>
        <v>2.2239999999999999E-2</v>
      </c>
      <c r="L90" s="45">
        <f>'PF_DAILY(Sorted)'!T90</f>
        <v>1.942E-2</v>
      </c>
      <c r="M90" s="45">
        <f>'PF_DAILY(Sorted)'!U90</f>
        <v>1.2160000000000001E-2</v>
      </c>
    </row>
    <row r="91" spans="1:13" ht="14" x14ac:dyDescent="0.3">
      <c r="A91" s="44" t="str">
        <f>'PF_DAILY(Sorted)'!I91</f>
        <v>EURHKD</v>
      </c>
      <c r="B91" s="44" t="str">
        <f>'PF_DAILY(Sorted)'!E91</f>
        <v>EURHKD</v>
      </c>
      <c r="C91" s="40" t="str">
        <f>'PF_DAILY(Sorted)'!G91</f>
        <v>FX#3</v>
      </c>
      <c r="D91" s="45">
        <f>'PF_DAILY(Sorted)'!L91</f>
        <v>9.1958000000000002</v>
      </c>
      <c r="E91" s="45">
        <f>'PF_DAILY(Sorted)'!M91</f>
        <v>9.2225999999999999</v>
      </c>
      <c r="F91" s="45">
        <f>'PF_DAILY(Sorted)'!N91</f>
        <v>9.1544000000000008</v>
      </c>
      <c r="G91" s="45">
        <f>'PF_DAILY(Sorted)'!O91</f>
        <v>9.1831999999999994</v>
      </c>
      <c r="H91" s="45">
        <f>'PF_DAILY(Sorted)'!P91</f>
        <v>9.2035999999999998</v>
      </c>
      <c r="I91" s="45">
        <f>'PF_DAILY(Sorted)'!Q91</f>
        <v>8.9499999999999993</v>
      </c>
      <c r="J91" s="45">
        <f>'PF_DAILY(Sorted)'!R91</f>
        <v>1.9E-2</v>
      </c>
      <c r="K91" s="45">
        <f>'PF_DAILY(Sorted)'!S91</f>
        <v>0.2044</v>
      </c>
      <c r="L91" s="45">
        <f>'PF_DAILY(Sorted)'!T91</f>
        <v>0.11169999999999999</v>
      </c>
      <c r="M91" s="45">
        <f>'PF_DAILY(Sorted)'!U91</f>
        <v>1.2160000000000001E-2</v>
      </c>
    </row>
    <row r="92" spans="1:13" ht="14" x14ac:dyDescent="0.3">
      <c r="A92" s="44" t="str">
        <f>'PF_DAILY(Sorted)'!I92</f>
        <v>China A50</v>
      </c>
      <c r="B92" s="44" t="str">
        <f>'PF_DAILY(Sorted)'!E92</f>
        <v>CHINAA50</v>
      </c>
      <c r="C92" s="40" t="str">
        <f>'PF_DAILY(Sorted)'!G92</f>
        <v>Index</v>
      </c>
      <c r="D92" s="45">
        <f>'PF_DAILY(Sorted)'!L92</f>
        <v>13817</v>
      </c>
      <c r="E92" s="45">
        <f>'PF_DAILY(Sorted)'!M92</f>
        <v>13973</v>
      </c>
      <c r="F92" s="45">
        <f>'PF_DAILY(Sorted)'!N92</f>
        <v>13799</v>
      </c>
      <c r="G92" s="45">
        <f>'PF_DAILY(Sorted)'!O92</f>
        <v>13905</v>
      </c>
      <c r="H92" s="45">
        <f>'PF_DAILY(Sorted)'!P92</f>
        <v>14302</v>
      </c>
      <c r="I92" s="45">
        <f>'PF_DAILY(Sorted)'!Q92</f>
        <v>13817</v>
      </c>
      <c r="J92" s="45">
        <f>'PF_DAILY(Sorted)'!R92</f>
        <v>329</v>
      </c>
      <c r="K92" s="45">
        <f>'PF_DAILY(Sorted)'!S92</f>
        <v>18</v>
      </c>
      <c r="L92" s="45">
        <f>'PF_DAILY(Sorted)'!T92</f>
        <v>173.5</v>
      </c>
      <c r="M92" s="45">
        <f>'PF_DAILY(Sorted)'!U92</f>
        <v>1.248E-2</v>
      </c>
    </row>
    <row r="93" spans="1:13" ht="14" x14ac:dyDescent="0.3">
      <c r="A93" s="44" t="str">
        <f>'PF_DAILY(Sorted)'!I93</f>
        <v>Sugar</v>
      </c>
      <c r="B93" s="44" t="str">
        <f>'PF_DAILY(Sorted)'!E93</f>
        <v>SUGAR</v>
      </c>
      <c r="C93" s="40" t="str">
        <f>'PF_DAILY(Sorted)'!G93</f>
        <v>Commodity</v>
      </c>
      <c r="D93" s="45">
        <f>'PF_DAILY(Sorted)'!L93</f>
        <v>16.420000000000002</v>
      </c>
      <c r="E93" s="45">
        <f>'PF_DAILY(Sorted)'!M93</f>
        <v>16.54</v>
      </c>
      <c r="F93" s="45">
        <f>'PF_DAILY(Sorted)'!N93</f>
        <v>16.21</v>
      </c>
      <c r="G93" s="45">
        <f>'PF_DAILY(Sorted)'!O93</f>
        <v>16.25</v>
      </c>
      <c r="H93" s="45">
        <f>'PF_DAILY(Sorted)'!P93</f>
        <v>16.64</v>
      </c>
      <c r="I93" s="45">
        <f>'PF_DAILY(Sorted)'!Q93</f>
        <v>16.53</v>
      </c>
      <c r="J93" s="45">
        <f>'PF_DAILY(Sorted)'!R93</f>
        <v>0.1</v>
      </c>
      <c r="K93" s="45">
        <f>'PF_DAILY(Sorted)'!S93</f>
        <v>0.32</v>
      </c>
      <c r="L93" s="45">
        <f>'PF_DAILY(Sorted)'!T93</f>
        <v>0.21</v>
      </c>
      <c r="M93" s="45">
        <f>'PF_DAILY(Sorted)'!U93</f>
        <v>1.2919999999999999E-2</v>
      </c>
    </row>
    <row r="94" spans="1:13" ht="14" x14ac:dyDescent="0.3">
      <c r="A94" s="44" t="str">
        <f>'PF_DAILY(Sorted)'!I94</f>
        <v>US Crude Oil</v>
      </c>
      <c r="B94" s="44" t="str">
        <f>'PF_DAILY(Sorted)'!E94</f>
        <v>US_OIL</v>
      </c>
      <c r="C94" s="40" t="str">
        <f>'PF_DAILY(Sorted)'!G94</f>
        <v>Commodity</v>
      </c>
      <c r="D94" s="45">
        <f>'PF_DAILY(Sorted)'!L94</f>
        <v>68.27</v>
      </c>
      <c r="E94" s="45">
        <f>'PF_DAILY(Sorted)'!M94</f>
        <v>68.59</v>
      </c>
      <c r="F94" s="45">
        <f>'PF_DAILY(Sorted)'!N94</f>
        <v>66.430000000000007</v>
      </c>
      <c r="G94" s="45">
        <f>'PF_DAILY(Sorted)'!O94</f>
        <v>66.84</v>
      </c>
      <c r="H94" s="45">
        <f>'PF_DAILY(Sorted)'!P94</f>
        <v>69.489999999999995</v>
      </c>
      <c r="I94" s="45">
        <f>'PF_DAILY(Sorted)'!Q94</f>
        <v>67.33</v>
      </c>
      <c r="J94" s="45">
        <f>'PF_DAILY(Sorted)'!R94</f>
        <v>0.9</v>
      </c>
      <c r="K94" s="45">
        <f>'PF_DAILY(Sorted)'!S94</f>
        <v>0.9</v>
      </c>
      <c r="L94" s="45">
        <f>'PF_DAILY(Sorted)'!T94</f>
        <v>0.9</v>
      </c>
      <c r="M94" s="45">
        <f>'PF_DAILY(Sorted)'!U94</f>
        <v>1.346E-2</v>
      </c>
    </row>
    <row r="95" spans="1:13" ht="14" x14ac:dyDescent="0.3">
      <c r="A95" s="44" t="str">
        <f>'PF_DAILY(Sorted)'!I95</f>
        <v>USDDKK</v>
      </c>
      <c r="B95" s="44" t="str">
        <f>'PF_DAILY(Sorted)'!E95</f>
        <v>USDDKK</v>
      </c>
      <c r="C95" s="40" t="str">
        <f>'PF_DAILY(Sorted)'!G95</f>
        <v>FX#7</v>
      </c>
      <c r="D95" s="45">
        <f>'PF_DAILY(Sorted)'!L95</f>
        <v>6.3649899999999997</v>
      </c>
      <c r="E95" s="45">
        <f>'PF_DAILY(Sorted)'!M95</f>
        <v>6.3970399999999996</v>
      </c>
      <c r="F95" s="45">
        <f>'PF_DAILY(Sorted)'!N95</f>
        <v>6.34978</v>
      </c>
      <c r="G95" s="45">
        <f>'PF_DAILY(Sorted)'!O95</f>
        <v>6.3758499999999998</v>
      </c>
      <c r="H95" s="45">
        <f>'PF_DAILY(Sorted)'!P95</f>
        <v>6.5550300000000004</v>
      </c>
      <c r="I95" s="45">
        <f>'PF_DAILY(Sorted)'!Q95</f>
        <v>6.3649899999999997</v>
      </c>
      <c r="J95" s="45">
        <f>'PF_DAILY(Sorted)'!R95</f>
        <v>0.15798999999999999</v>
      </c>
      <c r="K95" s="45">
        <f>'PF_DAILY(Sorted)'!S95</f>
        <v>1.521E-2</v>
      </c>
      <c r="L95" s="45">
        <f>'PF_DAILY(Sorted)'!T95</f>
        <v>8.6599999999999996E-2</v>
      </c>
      <c r="M95" s="45">
        <f>'PF_DAILY(Sorted)'!U95</f>
        <v>1.358E-2</v>
      </c>
    </row>
    <row r="96" spans="1:13" ht="14" x14ac:dyDescent="0.3">
      <c r="A96" s="44" t="str">
        <f>'PF_DAILY(Sorted)'!I96</f>
        <v>Copper</v>
      </c>
      <c r="B96" s="44" t="str">
        <f>'PF_DAILY(Sorted)'!E96</f>
        <v>COPPER</v>
      </c>
      <c r="C96" s="40" t="str">
        <f>'PF_DAILY(Sorted)'!G96</f>
        <v>Metals</v>
      </c>
      <c r="D96" s="45">
        <f>'PF_DAILY(Sorted)'!L96</f>
        <v>553.95000000000005</v>
      </c>
      <c r="E96" s="45">
        <f>'PF_DAILY(Sorted)'!M96</f>
        <v>567.9</v>
      </c>
      <c r="F96" s="45">
        <f>'PF_DAILY(Sorted)'!N96</f>
        <v>552.4</v>
      </c>
      <c r="G96" s="45">
        <f>'PF_DAILY(Sorted)'!O96</f>
        <v>562.54999999999995</v>
      </c>
      <c r="H96" s="45">
        <f>'PF_DAILY(Sorted)'!P96</f>
        <v>553.95000000000005</v>
      </c>
      <c r="I96" s="45">
        <f>'PF_DAILY(Sorted)'!Q96</f>
        <v>553.95000000000005</v>
      </c>
      <c r="J96" s="45">
        <f>'PF_DAILY(Sorted)'!R96</f>
        <v>13.95</v>
      </c>
      <c r="K96" s="45">
        <f>'PF_DAILY(Sorted)'!S96</f>
        <v>1.55</v>
      </c>
      <c r="L96" s="45">
        <f>'PF_DAILY(Sorted)'!T96</f>
        <v>7.75</v>
      </c>
      <c r="M96" s="45">
        <f>'PF_DAILY(Sorted)'!U96</f>
        <v>1.3780000000000001E-2</v>
      </c>
    </row>
    <row r="97" spans="1:13" ht="14" x14ac:dyDescent="0.3">
      <c r="A97" s="44" t="str">
        <f>'PF_DAILY(Sorted)'!I97</f>
        <v>USDTHB</v>
      </c>
      <c r="B97" s="44" t="str">
        <f>'PF_DAILY(Sorted)'!E97</f>
        <v>USDTHB</v>
      </c>
      <c r="C97" s="40" t="str">
        <f>'PF_DAILY(Sorted)'!G97</f>
        <v>FX#8</v>
      </c>
      <c r="D97" s="45">
        <f>'PF_DAILY(Sorted)'!L97</f>
        <v>32.603999999999999</v>
      </c>
      <c r="E97" s="45">
        <f>'PF_DAILY(Sorted)'!M97</f>
        <v>32.695</v>
      </c>
      <c r="F97" s="45">
        <f>'PF_DAILY(Sorted)'!N97</f>
        <v>32.524000000000001</v>
      </c>
      <c r="G97" s="45">
        <f>'PF_DAILY(Sorted)'!O97</f>
        <v>32.524000000000001</v>
      </c>
      <c r="H97" s="45">
        <f>'PF_DAILY(Sorted)'!P97</f>
        <v>33.552</v>
      </c>
      <c r="I97" s="45">
        <f>'PF_DAILY(Sorted)'!Q97</f>
        <v>32.603999999999999</v>
      </c>
      <c r="J97" s="45">
        <f>'PF_DAILY(Sorted)'!R97</f>
        <v>0.85699999999999998</v>
      </c>
      <c r="K97" s="45">
        <f>'PF_DAILY(Sorted)'!S97</f>
        <v>0.08</v>
      </c>
      <c r="L97" s="45">
        <f>'PF_DAILY(Sorted)'!T97</f>
        <v>0.46850000000000003</v>
      </c>
      <c r="M97" s="45">
        <f>'PF_DAILY(Sorted)'!U97</f>
        <v>1.44E-2</v>
      </c>
    </row>
    <row r="98" spans="1:13" ht="14" x14ac:dyDescent="0.3">
      <c r="A98" s="44" t="str">
        <f>'PF_DAILY(Sorted)'!I98</f>
        <v>Cotton</v>
      </c>
      <c r="B98" s="44" t="str">
        <f>'PF_DAILY(Sorted)'!E98</f>
        <v>COTTON</v>
      </c>
      <c r="C98" s="40" t="str">
        <f>'PF_DAILY(Sorted)'!G98</f>
        <v>Commodity</v>
      </c>
      <c r="D98" s="45">
        <f>'PF_DAILY(Sorted)'!L98</f>
        <v>67.42</v>
      </c>
      <c r="E98" s="45">
        <f>'PF_DAILY(Sorted)'!M98</f>
        <v>67.900000000000006</v>
      </c>
      <c r="F98" s="45">
        <f>'PF_DAILY(Sorted)'!N98</f>
        <v>67.42</v>
      </c>
      <c r="G98" s="45">
        <f>'PF_DAILY(Sorted)'!O98</f>
        <v>67.64</v>
      </c>
      <c r="H98" s="45">
        <f>'PF_DAILY(Sorted)'!P98</f>
        <v>68.790000000000006</v>
      </c>
      <c r="I98" s="45">
        <f>'PF_DAILY(Sorted)'!Q98</f>
        <v>66.25</v>
      </c>
      <c r="J98" s="45">
        <f>'PF_DAILY(Sorted)'!R98</f>
        <v>0.89</v>
      </c>
      <c r="K98" s="45">
        <f>'PF_DAILY(Sorted)'!S98</f>
        <v>1.17</v>
      </c>
      <c r="L98" s="45">
        <f>'PF_DAILY(Sorted)'!T98</f>
        <v>1.03</v>
      </c>
      <c r="M98" s="45">
        <f>'PF_DAILY(Sorted)'!U98</f>
        <v>1.523E-2</v>
      </c>
    </row>
    <row r="99" spans="1:13" ht="14" x14ac:dyDescent="0.3">
      <c r="A99" s="44" t="str">
        <f>'PF_DAILY(Sorted)'!I99</f>
        <v>EURCNH</v>
      </c>
      <c r="B99" s="44" t="str">
        <f>'PF_DAILY(Sorted)'!E99</f>
        <v>EURCNH</v>
      </c>
      <c r="C99" s="40" t="str">
        <f>'PF_DAILY(Sorted)'!G99</f>
        <v>FX#2</v>
      </c>
      <c r="D99" s="45">
        <f>'PF_DAILY(Sorted)'!L99</f>
        <v>8.4116</v>
      </c>
      <c r="E99" s="45">
        <f>'PF_DAILY(Sorted)'!M99</f>
        <v>8.4351000000000003</v>
      </c>
      <c r="F99" s="45">
        <f>'PF_DAILY(Sorted)'!N99</f>
        <v>8.3756000000000004</v>
      </c>
      <c r="G99" s="45">
        <f>'PF_DAILY(Sorted)'!O99</f>
        <v>8.3956</v>
      </c>
      <c r="H99" s="45">
        <f>'PF_DAILY(Sorted)'!P99</f>
        <v>8.6827000000000005</v>
      </c>
      <c r="I99" s="45">
        <f>'PF_DAILY(Sorted)'!Q99</f>
        <v>8.4116</v>
      </c>
      <c r="J99" s="45">
        <f>'PF_DAILY(Sorted)'!R99</f>
        <v>0.24759999999999999</v>
      </c>
      <c r="K99" s="45">
        <f>'PF_DAILY(Sorted)'!S99</f>
        <v>3.6040000000000003E-2</v>
      </c>
      <c r="L99" s="45">
        <f>'PF_DAILY(Sorted)'!T99</f>
        <v>0.14182</v>
      </c>
      <c r="M99" s="45">
        <f>'PF_DAILY(Sorted)'!U99</f>
        <v>1.6889999999999999E-2</v>
      </c>
    </row>
    <row r="100" spans="1:13" ht="14" x14ac:dyDescent="0.3">
      <c r="A100" s="44" t="str">
        <f>'PF_DAILY(Sorted)'!I100</f>
        <v>NZDCHF</v>
      </c>
      <c r="B100" s="44" t="str">
        <f>'PF_DAILY(Sorted)'!E100</f>
        <v>NZDCHF</v>
      </c>
      <c r="C100" s="40" t="str">
        <f>'PF_DAILY(Sorted)'!G100</f>
        <v>FX#6</v>
      </c>
      <c r="D100" s="45">
        <f>'PF_DAILY(Sorted)'!L100</f>
        <v>0.47514000000000001</v>
      </c>
      <c r="E100" s="45">
        <f>'PF_DAILY(Sorted)'!M100</f>
        <v>0.48070000000000002</v>
      </c>
      <c r="F100" s="45">
        <f>'PF_DAILY(Sorted)'!N100</f>
        <v>0.47376000000000001</v>
      </c>
      <c r="G100" s="45">
        <f>'PF_DAILY(Sorted)'!O100</f>
        <v>0.48060000000000003</v>
      </c>
      <c r="H100" s="45">
        <f>'PF_DAILY(Sorted)'!P100</f>
        <v>0.48105999999999999</v>
      </c>
      <c r="I100" s="45">
        <f>'PF_DAILY(Sorted)'!Q100</f>
        <v>0.45773000000000003</v>
      </c>
      <c r="J100" s="45">
        <f>'PF_DAILY(Sorted)'!R100</f>
        <v>3.6000000000000002E-4</v>
      </c>
      <c r="K100" s="45">
        <f>'PF_DAILY(Sorted)'!S100</f>
        <v>1.6029999999999999E-2</v>
      </c>
      <c r="L100" s="45">
        <f>'PF_DAILY(Sorted)'!T100</f>
        <v>8.1899999999999994E-3</v>
      </c>
      <c r="M100" s="45">
        <f>'PF_DAILY(Sorted)'!U100</f>
        <v>1.7049999999999999E-2</v>
      </c>
    </row>
    <row r="101" spans="1:13" ht="14" x14ac:dyDescent="0.3">
      <c r="A101" s="44" t="str">
        <f>'PF_DAILY(Sorted)'!I101</f>
        <v>EURUSD</v>
      </c>
      <c r="B101" s="44" t="str">
        <f>'PF_DAILY(Sorted)'!E101</f>
        <v>EURUSD</v>
      </c>
      <c r="C101" s="40" t="str">
        <f>'PF_DAILY(Sorted)'!G101</f>
        <v>FX#4</v>
      </c>
      <c r="D101" s="45">
        <f>'PF_DAILY(Sorted)'!L101</f>
        <v>1.1712100000000001</v>
      </c>
      <c r="E101" s="45">
        <f>'PF_DAILY(Sorted)'!M101</f>
        <v>1.17489</v>
      </c>
      <c r="F101" s="45">
        <f>'PF_DAILY(Sorted)'!N101</f>
        <v>1.16618</v>
      </c>
      <c r="G101" s="45">
        <f>'PF_DAILY(Sorted)'!O101</f>
        <v>1.1699200000000001</v>
      </c>
      <c r="H101" s="45">
        <f>'PF_DAILY(Sorted)'!P101</f>
        <v>1.2100200000000001</v>
      </c>
      <c r="I101" s="45">
        <f>'PF_DAILY(Sorted)'!Q101</f>
        <v>1.1712100000000001</v>
      </c>
      <c r="J101" s="45">
        <f>'PF_DAILY(Sorted)'!R101</f>
        <v>3.5130000000000002E-2</v>
      </c>
      <c r="K101" s="45">
        <f>'PF_DAILY(Sorted)'!S101</f>
        <v>5.0299999999999997E-3</v>
      </c>
      <c r="L101" s="45">
        <f>'PF_DAILY(Sorted)'!T101</f>
        <v>2.0080000000000001E-2</v>
      </c>
      <c r="M101" s="45">
        <f>'PF_DAILY(Sorted)'!U101</f>
        <v>1.7160000000000002E-2</v>
      </c>
    </row>
    <row r="102" spans="1:13" ht="14" x14ac:dyDescent="0.3">
      <c r="A102" s="44"/>
      <c r="B102" s="44"/>
      <c r="C102" s="40"/>
      <c r="D102" s="45"/>
      <c r="E102" s="45"/>
      <c r="F102" s="45"/>
      <c r="G102" s="45"/>
      <c r="H102" s="45"/>
      <c r="I102" s="45"/>
      <c r="J102" s="45"/>
      <c r="K102" s="45"/>
      <c r="L102" s="45"/>
      <c r="M102" s="45"/>
    </row>
    <row r="103" spans="1:13" ht="14" x14ac:dyDescent="0.3">
      <c r="A103" s="44"/>
      <c r="B103" s="44"/>
      <c r="C103" s="40"/>
      <c r="D103" s="45"/>
      <c r="E103" s="45"/>
      <c r="F103" s="45"/>
      <c r="G103" s="45"/>
      <c r="H103" s="45"/>
      <c r="I103" s="45"/>
      <c r="J103" s="45"/>
      <c r="K103" s="45"/>
      <c r="L103" s="45"/>
      <c r="M103" s="45"/>
    </row>
    <row r="104" spans="1:13" ht="14" x14ac:dyDescent="0.3">
      <c r="A104" s="44"/>
      <c r="B104" s="44"/>
      <c r="C104" s="40"/>
      <c r="D104" s="45"/>
      <c r="E104" s="45"/>
      <c r="F104" s="45"/>
      <c r="G104" s="45"/>
      <c r="H104" s="45"/>
      <c r="I104" s="45"/>
      <c r="J104" s="45"/>
      <c r="K104" s="45"/>
      <c r="L104" s="45"/>
      <c r="M104" s="45"/>
    </row>
  </sheetData>
  <phoneticPr fontId="26" type="noConversion"/>
  <pageMargins left="0.7" right="0.7" top="0.75" bottom="0.75" header="0.3" footer="0.3"/>
  <pageSetup paperSize="9" orientation="portrait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36"/>
  <sheetViews>
    <sheetView topLeftCell="A79" zoomScale="30" zoomScaleNormal="30" workbookViewId="0">
      <selection sqref="A1:O136"/>
    </sheetView>
  </sheetViews>
  <sheetFormatPr defaultColWidth="15.33203125" defaultRowHeight="41.25" customHeight="1" x14ac:dyDescent="0.3"/>
  <cols>
    <col min="1" max="1" width="7.83203125" customWidth="1"/>
    <col min="2" max="2" width="17" style="12" customWidth="1"/>
    <col min="3" max="3" width="53.33203125" customWidth="1"/>
    <col min="4" max="4" width="23.58203125" customWidth="1"/>
    <col min="5" max="14" width="21.58203125" customWidth="1"/>
    <col min="15" max="15" width="7.83203125" customWidth="1"/>
    <col min="16" max="16" width="28.08203125" customWidth="1"/>
  </cols>
  <sheetData>
    <row r="1" spans="1:15" s="5" customFormat="1" ht="45" customHeight="1" x14ac:dyDescent="1.1499999999999999">
      <c r="A1" s="13"/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242.15" customHeight="1" x14ac:dyDescent="0.3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5"/>
    </row>
    <row r="3" spans="1:15" s="6" customFormat="1" ht="70" customHeight="1" x14ac:dyDescent="0.3">
      <c r="A3" s="18"/>
      <c r="B3" s="50" t="str">
        <f>CONCATENATE('PF_DAILY(Sorted)'!A2,"-",TEXT('PF_DAILY(Sorted)'!B2,"00"),"-",TEXT('PF_DAILY(Sorted)'!C2,"00"),"  Quantum Finance Computer Daily Forecast Performance Chart  (Top 100)")</f>
        <v>2025-07-10  Quantum Finance Computer Daily Forecast Performance Chart  (Top 100)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18"/>
    </row>
    <row r="4" spans="1:15" s="7" customFormat="1" ht="48" customHeight="1" x14ac:dyDescent="0.3">
      <c r="A4" s="19"/>
      <c r="B4" s="52" t="s">
        <v>49</v>
      </c>
      <c r="C4" s="54" t="s">
        <v>36</v>
      </c>
      <c r="D4" s="54" t="s">
        <v>50</v>
      </c>
      <c r="E4" s="20" t="s">
        <v>11</v>
      </c>
      <c r="F4" s="20" t="s">
        <v>12</v>
      </c>
      <c r="G4" s="20" t="s">
        <v>13</v>
      </c>
      <c r="H4" s="20" t="s">
        <v>14</v>
      </c>
      <c r="I4" s="20" t="s">
        <v>12</v>
      </c>
      <c r="J4" s="20" t="s">
        <v>13</v>
      </c>
      <c r="K4" s="20" t="s">
        <v>12</v>
      </c>
      <c r="L4" s="20" t="s">
        <v>13</v>
      </c>
      <c r="M4" s="20" t="s">
        <v>51</v>
      </c>
      <c r="N4" s="20" t="s">
        <v>52</v>
      </c>
      <c r="O4" s="19"/>
    </row>
    <row r="5" spans="1:15" s="7" customFormat="1" ht="48" customHeight="1" x14ac:dyDescent="0.3">
      <c r="A5" s="19"/>
      <c r="B5" s="53"/>
      <c r="C5" s="55"/>
      <c r="D5" s="55"/>
      <c r="E5" s="20" t="s">
        <v>53</v>
      </c>
      <c r="F5" s="20" t="s">
        <v>53</v>
      </c>
      <c r="G5" s="20" t="s">
        <v>53</v>
      </c>
      <c r="H5" s="20" t="s">
        <v>53</v>
      </c>
      <c r="I5" s="20" t="s">
        <v>54</v>
      </c>
      <c r="J5" s="20" t="s">
        <v>54</v>
      </c>
      <c r="K5" s="20" t="s">
        <v>55</v>
      </c>
      <c r="L5" s="20" t="s">
        <v>55</v>
      </c>
      <c r="M5" s="20" t="s">
        <v>55</v>
      </c>
      <c r="N5" s="21" t="s">
        <v>56</v>
      </c>
      <c r="O5" s="19"/>
    </row>
    <row r="6" spans="1:15" s="8" customFormat="1" ht="65.150000000000006" customHeight="1" x14ac:dyDescent="0.3">
      <c r="B6" s="22">
        <v>1</v>
      </c>
      <c r="C6" s="23" t="str">
        <f>'PF_DAILY(Sorted)'!J2</f>
        <v>EUR/Danish Krone</v>
      </c>
      <c r="D6" s="23" t="str">
        <f>'PF_DAILY(Sorted)'!E2</f>
        <v>EURDKK</v>
      </c>
      <c r="E6" s="24" t="str">
        <f>TRIM(TRUNC('PF_DAILY(Sorted)'!L2,'PF_DAILY(Sorted)'!$K2))</f>
        <v>7.46071</v>
      </c>
      <c r="F6" s="24" t="str">
        <f>TRIM(TRUNC('PF_DAILY(Sorted)'!M2,'PF_DAILY(Sorted)'!$K2))</f>
        <v>7.46117</v>
      </c>
      <c r="G6" s="24" t="str">
        <f>TRIM(TRUNC('PF_DAILY(Sorted)'!N2,'PF_DAILY(Sorted)'!$K2))</f>
        <v>7.46004</v>
      </c>
      <c r="H6" s="24" t="str">
        <f>TRIM(TRUNC('PF_DAILY(Sorted)'!O2,'PF_DAILY(Sorted)'!$K2))</f>
        <v>7.46084</v>
      </c>
      <c r="I6" s="24" t="str">
        <f>TRIM(TRUNC('PF_DAILY(Sorted)'!P2,'PF_DAILY(Sorted)'!$K2))</f>
        <v>7.46071</v>
      </c>
      <c r="J6" s="24" t="str">
        <f>TRIM(TRUNC('PF_DAILY(Sorted)'!Q2,'PF_DAILY(Sorted)'!$K2))</f>
        <v>7.45945</v>
      </c>
      <c r="K6" s="24" t="str">
        <f>TRIM(TRUNC('PF_DAILY(Sorted)'!R2,'PF_DAILY(Sorted)'!$K2))</f>
        <v>0.00046</v>
      </c>
      <c r="L6" s="24" t="str">
        <f>TRIM(TRUNC('PF_DAILY(Sorted)'!S2,'PF_DAILY(Sorted)'!$K2))</f>
        <v>0.00059</v>
      </c>
      <c r="M6" s="24" t="str">
        <f>TRIM(TRUNC('PF_DAILY(Sorted)'!T2,'PF_DAILY(Sorted)'!$K2))</f>
        <v>0.00053</v>
      </c>
      <c r="N6" s="28">
        <f>'PF_DAILY(Sorted)'!U2</f>
        <v>6.9999999999999994E-5</v>
      </c>
    </row>
    <row r="7" spans="1:15" s="9" customFormat="1" ht="65.150000000000006" customHeight="1" x14ac:dyDescent="0.3">
      <c r="B7" s="25">
        <v>2</v>
      </c>
      <c r="C7" s="34" t="str">
        <f>'PF_DAILY(Sorted)'!J3</f>
        <v>Chinese Yuan/Japanese Yen</v>
      </c>
      <c r="D7" s="26" t="str">
        <f>'PF_DAILY(Sorted)'!E3</f>
        <v>CNHJPY</v>
      </c>
      <c r="E7" s="27" t="str">
        <f>TRIM(TRUNC('PF_DAILY(Sorted)'!L3,'PF_DAILY(Sorted)'!$K3))</f>
        <v>20.3605</v>
      </c>
      <c r="F7" s="27" t="str">
        <f>TRIM(TRUNC('PF_DAILY(Sorted)'!M3,'PF_DAILY(Sorted)'!$K3))</f>
        <v>20.4319</v>
      </c>
      <c r="G7" s="27" t="str">
        <f>TRIM(TRUNC('PF_DAILY(Sorted)'!N3,'PF_DAILY(Sorted)'!$K3))</f>
        <v>20.2966</v>
      </c>
      <c r="H7" s="27" t="str">
        <f>TRIM(TRUNC('PF_DAILY(Sorted)'!O3,'PF_DAILY(Sorted)'!$K3))</f>
        <v>20.3516</v>
      </c>
      <c r="I7" s="27" t="str">
        <f>TRIM(TRUNC('PF_DAILY(Sorted)'!P3,'PF_DAILY(Sorted)'!$K3))</f>
        <v>20.4335</v>
      </c>
      <c r="J7" s="27" t="str">
        <f>TRIM(TRUNC('PF_DAILY(Sorted)'!Q3,'PF_DAILY(Sorted)'!$K3))</f>
        <v>20.3022</v>
      </c>
      <c r="K7" s="27" t="str">
        <f>TRIM(TRUNC('PF_DAILY(Sorted)'!R3,'PF_DAILY(Sorted)'!$K3))</f>
        <v>0.0016</v>
      </c>
      <c r="L7" s="27" t="str">
        <f>TRIM(TRUNC('PF_DAILY(Sorted)'!S3,'PF_DAILY(Sorted)'!$K3))</f>
        <v>0.0056</v>
      </c>
      <c r="M7" s="27" t="str">
        <f>TRIM(TRUNC('PF_DAILY(Sorted)'!T3,'PF_DAILY(Sorted)'!$K3))</f>
        <v>0.0036</v>
      </c>
      <c r="N7" s="29">
        <f>'PF_DAILY(Sorted)'!U3</f>
        <v>1.8000000000000001E-4</v>
      </c>
    </row>
    <row r="8" spans="1:15" s="8" customFormat="1" ht="65.150000000000006" customHeight="1" x14ac:dyDescent="0.3">
      <c r="B8" s="22">
        <v>3</v>
      </c>
      <c r="C8" s="35" t="str">
        <f>'PF_DAILY(Sorted)'!J4</f>
        <v>EUR/Swedish Krona</v>
      </c>
      <c r="D8" s="23" t="str">
        <f>'PF_DAILY(Sorted)'!E4</f>
        <v>EURSEK</v>
      </c>
      <c r="E8" s="24" t="str">
        <f>TRIM(TRUNC('PF_DAILY(Sorted)'!L4,'PF_DAILY(Sorted)'!$K4))</f>
        <v>11.13775</v>
      </c>
      <c r="F8" s="24" t="str">
        <f>TRIM(TRUNC('PF_DAILY(Sorted)'!M4,'PF_DAILY(Sorted)'!$K4))</f>
        <v>11.16535</v>
      </c>
      <c r="G8" s="24" t="str">
        <f>TRIM(TRUNC('PF_DAILY(Sorted)'!N4,'PF_DAILY(Sorted)'!$K4))</f>
        <v>11.10831</v>
      </c>
      <c r="H8" s="24" t="str">
        <f>TRIM(TRUNC('PF_DAILY(Sorted)'!O4,'PF_DAILY(Sorted)'!$K4))</f>
        <v>11.10831</v>
      </c>
      <c r="I8" s="24" t="str">
        <f>TRIM(TRUNC('PF_DAILY(Sorted)'!P4,'PF_DAILY(Sorted)'!$K4))</f>
        <v>11.16489</v>
      </c>
      <c r="J8" s="24" t="str">
        <f>TRIM(TRUNC('PF_DAILY(Sorted)'!Q4,'PF_DAILY(Sorted)'!$K4))</f>
        <v>11.10013</v>
      </c>
      <c r="K8" s="24" t="str">
        <f>TRIM(TRUNC('PF_DAILY(Sorted)'!R4,'PF_DAILY(Sorted)'!$K4))</f>
        <v>0.00046</v>
      </c>
      <c r="L8" s="24" t="str">
        <f>TRIM(TRUNC('PF_DAILY(Sorted)'!S4,'PF_DAILY(Sorted)'!$K4))</f>
        <v>0.00818</v>
      </c>
      <c r="M8" s="24" t="str">
        <f>TRIM(TRUNC('PF_DAILY(Sorted)'!T4,'PF_DAILY(Sorted)'!$K4))</f>
        <v>0.00432</v>
      </c>
      <c r="N8" s="28">
        <f>'PF_DAILY(Sorted)'!U4</f>
        <v>3.8999999999999999E-4</v>
      </c>
    </row>
    <row r="9" spans="1:15" s="8" customFormat="1" ht="65.150000000000006" customHeight="1" x14ac:dyDescent="0.3">
      <c r="B9" s="25">
        <v>4</v>
      </c>
      <c r="C9" s="34" t="str">
        <f>'PF_DAILY(Sorted)'!J5</f>
        <v>Netherlands 25 Index</v>
      </c>
      <c r="D9" s="26" t="str">
        <f>'PF_DAILY(Sorted)'!E5</f>
        <v>N25</v>
      </c>
      <c r="E9" s="27" t="str">
        <f>TRIM(TRUNC('PF_DAILY(Sorted)'!L5,'PF_DAILY(Sorted)'!$K5))</f>
        <v>920.3</v>
      </c>
      <c r="F9" s="27" t="str">
        <f>TRIM(TRUNC('PF_DAILY(Sorted)'!M5,'PF_DAILY(Sorted)'!$K5))</f>
        <v>927.75</v>
      </c>
      <c r="G9" s="27" t="str">
        <f>TRIM(TRUNC('PF_DAILY(Sorted)'!N5,'PF_DAILY(Sorted)'!$K5))</f>
        <v>920.1</v>
      </c>
      <c r="H9" s="27" t="str">
        <f>TRIM(TRUNC('PF_DAILY(Sorted)'!O5,'PF_DAILY(Sorted)'!$K5))</f>
        <v>926.5</v>
      </c>
      <c r="I9" s="27" t="str">
        <f>TRIM(TRUNC('PF_DAILY(Sorted)'!P5,'PF_DAILY(Sorted)'!$K5))</f>
        <v>928.51</v>
      </c>
      <c r="J9" s="27" t="str">
        <f>TRIM(TRUNC('PF_DAILY(Sorted)'!Q5,'PF_DAILY(Sorted)'!$K5))</f>
        <v>919.79</v>
      </c>
      <c r="K9" s="27" t="str">
        <f>TRIM(TRUNC('PF_DAILY(Sorted)'!R5,'PF_DAILY(Sorted)'!$K5))</f>
        <v>0.76</v>
      </c>
      <c r="L9" s="27" t="str">
        <f>TRIM(TRUNC('PF_DAILY(Sorted)'!S5,'PF_DAILY(Sorted)'!$K5))</f>
        <v>0.31</v>
      </c>
      <c r="M9" s="27" t="str">
        <f>TRIM(TRUNC('PF_DAILY(Sorted)'!T5,'PF_DAILY(Sorted)'!$K5))</f>
        <v>0.53</v>
      </c>
      <c r="N9" s="29">
        <f>'PF_DAILY(Sorted)'!U5</f>
        <v>5.8E-4</v>
      </c>
    </row>
    <row r="10" spans="1:15" s="8" customFormat="1" ht="65.150000000000006" customHeight="1" x14ac:dyDescent="0.3">
      <c r="B10" s="22">
        <v>5</v>
      </c>
      <c r="C10" s="35" t="str">
        <f>'PF_DAILY(Sorted)'!J6</f>
        <v>Hong Kong Dollar/Japanese Yen</v>
      </c>
      <c r="D10" s="23" t="str">
        <f>'PF_DAILY(Sorted)'!E6</f>
        <v>HKDJPY</v>
      </c>
      <c r="E10" s="24" t="str">
        <f>TRIM(TRUNC('PF_DAILY(Sorted)'!L6,'PF_DAILY(Sorted)'!$K6))</f>
        <v>18.6331</v>
      </c>
      <c r="F10" s="24" t="str">
        <f>TRIM(TRUNC('PF_DAILY(Sorted)'!M6,'PF_DAILY(Sorted)'!$K6))</f>
        <v>18.6985</v>
      </c>
      <c r="G10" s="24" t="str">
        <f>TRIM(TRUNC('PF_DAILY(Sorted)'!N6,'PF_DAILY(Sorted)'!$K6))</f>
        <v>18.5669</v>
      </c>
      <c r="H10" s="24" t="str">
        <f>TRIM(TRUNC('PF_DAILY(Sorted)'!O6,'PF_DAILY(Sorted)'!$K6))</f>
        <v>18.6242</v>
      </c>
      <c r="I10" s="24" t="str">
        <f>TRIM(TRUNC('PF_DAILY(Sorted)'!P6,'PF_DAILY(Sorted)'!$K6))</f>
        <v>18.6984</v>
      </c>
      <c r="J10" s="24" t="str">
        <f>TRIM(TRUNC('PF_DAILY(Sorted)'!Q6,'PF_DAILY(Sorted)'!$K6))</f>
        <v>18.5435</v>
      </c>
      <c r="K10" s="24" t="str">
        <f>TRIM(TRUNC('PF_DAILY(Sorted)'!R6,'PF_DAILY(Sorted)'!$K6))</f>
        <v>0.0001</v>
      </c>
      <c r="L10" s="24" t="str">
        <f>TRIM(TRUNC('PF_DAILY(Sorted)'!S6,'PF_DAILY(Sorted)'!$K6))</f>
        <v>0.0234</v>
      </c>
      <c r="M10" s="24" t="str">
        <f>TRIM(TRUNC('PF_DAILY(Sorted)'!T6,'PF_DAILY(Sorted)'!$K6))</f>
        <v>0.0117</v>
      </c>
      <c r="N10" s="28">
        <f>'PF_DAILY(Sorted)'!U6</f>
        <v>6.3000000000000003E-4</v>
      </c>
    </row>
    <row r="11" spans="1:15" s="10" customFormat="1" ht="65.150000000000006" customHeight="1" x14ac:dyDescent="0.3">
      <c r="B11" s="25">
        <v>6</v>
      </c>
      <c r="C11" s="34" t="str">
        <f>'PF_DAILY(Sorted)'!J7</f>
        <v>EURHungarian Forint</v>
      </c>
      <c r="D11" s="26" t="str">
        <f>'PF_DAILY(Sorted)'!E7</f>
        <v>EURHUF</v>
      </c>
      <c r="E11" s="27" t="str">
        <f>TRIM(TRUNC('PF_DAILY(Sorted)'!L7,'PF_DAILY(Sorted)'!$K7))</f>
        <v>398.991</v>
      </c>
      <c r="F11" s="27" t="str">
        <f>TRIM(TRUNC('PF_DAILY(Sorted)'!M7,'PF_DAILY(Sorted)'!$K7))</f>
        <v>399.675</v>
      </c>
      <c r="G11" s="27" t="str">
        <f>TRIM(TRUNC('PF_DAILY(Sorted)'!N7,'PF_DAILY(Sorted)'!$K7))</f>
        <v>398.32</v>
      </c>
      <c r="H11" s="27" t="str">
        <f>TRIM(TRUNC('PF_DAILY(Sorted)'!O7,'PF_DAILY(Sorted)'!$K7))</f>
        <v>398.411</v>
      </c>
      <c r="I11" s="27" t="str">
        <f>TRIM(TRUNC('PF_DAILY(Sorted)'!P7,'PF_DAILY(Sorted)'!$K7))</f>
        <v>399.465</v>
      </c>
      <c r="J11" s="27" t="str">
        <f>TRIM(TRUNC('PF_DAILY(Sorted)'!Q7,'PF_DAILY(Sorted)'!$K7))</f>
        <v>397.923</v>
      </c>
      <c r="K11" s="27" t="str">
        <f>TRIM(TRUNC('PF_DAILY(Sorted)'!R7,'PF_DAILY(Sorted)'!$K7))</f>
        <v>0.21</v>
      </c>
      <c r="L11" s="27" t="str">
        <f>TRIM(TRUNC('PF_DAILY(Sorted)'!S7,'PF_DAILY(Sorted)'!$K7))</f>
        <v>0.397</v>
      </c>
      <c r="M11" s="27" t="str">
        <f>TRIM(TRUNC('PF_DAILY(Sorted)'!T7,'PF_DAILY(Sorted)'!$K7))</f>
        <v>0.303</v>
      </c>
      <c r="N11" s="29">
        <f>'PF_DAILY(Sorted)'!U7</f>
        <v>7.6000000000000004E-4</v>
      </c>
    </row>
    <row r="12" spans="1:15" s="11" customFormat="1" ht="65.150000000000006" customHeight="1" x14ac:dyDescent="0.3">
      <c r="B12" s="22">
        <v>7</v>
      </c>
      <c r="C12" s="35" t="str">
        <f>'PF_DAILY(Sorted)'!J8</f>
        <v>EUR/British Pound</v>
      </c>
      <c r="D12" s="23" t="str">
        <f>'PF_DAILY(Sorted)'!E8</f>
        <v>EURGBP</v>
      </c>
      <c r="E12" s="24" t="str">
        <f>TRIM(TRUNC('PF_DAILY(Sorted)'!L8,'PF_DAILY(Sorted)'!$K8))</f>
        <v>0.86183</v>
      </c>
      <c r="F12" s="24" t="str">
        <f>TRIM(TRUNC('PF_DAILY(Sorted)'!M8,'PF_DAILY(Sorted)'!$K8))</f>
        <v>0.86332</v>
      </c>
      <c r="G12" s="24" t="str">
        <f>TRIM(TRUNC('PF_DAILY(Sorted)'!N8,'PF_DAILY(Sorted)'!$K8))</f>
        <v>0.86093</v>
      </c>
      <c r="H12" s="24" t="str">
        <f>TRIM(TRUNC('PF_DAILY(Sorted)'!O8,'PF_DAILY(Sorted)'!$K8))</f>
        <v>0.86133</v>
      </c>
      <c r="I12" s="24" t="str">
        <f>TRIM(TRUNC('PF_DAILY(Sorted)'!P8,'PF_DAILY(Sorted)'!$K8))</f>
        <v>0.86221</v>
      </c>
      <c r="J12" s="24" t="str">
        <f>TRIM(TRUNC('PF_DAILY(Sorted)'!Q8,'PF_DAILY(Sorted)'!$K8))</f>
        <v>0.8607</v>
      </c>
      <c r="K12" s="24" t="str">
        <f>TRIM(TRUNC('PF_DAILY(Sorted)'!R8,'PF_DAILY(Sorted)'!$K8))</f>
        <v>0.00111</v>
      </c>
      <c r="L12" s="24" t="str">
        <f>TRIM(TRUNC('PF_DAILY(Sorted)'!S8,'PF_DAILY(Sorted)'!$K8))</f>
        <v>0.00023</v>
      </c>
      <c r="M12" s="24" t="str">
        <f>TRIM(TRUNC('PF_DAILY(Sorted)'!T8,'PF_DAILY(Sorted)'!$K8))</f>
        <v>0.00067</v>
      </c>
      <c r="N12" s="28">
        <f>'PF_DAILY(Sorted)'!U8</f>
        <v>7.7999999999999999E-4</v>
      </c>
    </row>
    <row r="13" spans="1:15" s="8" customFormat="1" ht="65.150000000000006" customHeight="1" x14ac:dyDescent="0.3">
      <c r="B13" s="25">
        <v>8</v>
      </c>
      <c r="C13" s="34" t="str">
        <f>'PF_DAILY(Sorted)'!J9</f>
        <v>US DollarHong Kong Dollar</v>
      </c>
      <c r="D13" s="26" t="str">
        <f>'PF_DAILY(Sorted)'!E9</f>
        <v>USDHKD</v>
      </c>
      <c r="E13" s="27" t="str">
        <f>TRIM(TRUNC('PF_DAILY(Sorted)'!L9,'PF_DAILY(Sorted)'!$K9))</f>
        <v>7.84914</v>
      </c>
      <c r="F13" s="27" t="str">
        <f>TRIM(TRUNC('PF_DAILY(Sorted)'!M9,'PF_DAILY(Sorted)'!$K9))</f>
        <v>7.8497</v>
      </c>
      <c r="G13" s="27" t="str">
        <f>TRIM(TRUNC('PF_DAILY(Sorted)'!N9,'PF_DAILY(Sorted)'!$K9))</f>
        <v>7.84805</v>
      </c>
      <c r="H13" s="27" t="str">
        <f>TRIM(TRUNC('PF_DAILY(Sorted)'!O9,'PF_DAILY(Sorted)'!$K9))</f>
        <v>7.84935</v>
      </c>
      <c r="I13" s="27" t="str">
        <f>TRIM(TRUNC('PF_DAILY(Sorted)'!P9,'PF_DAILY(Sorted)'!$K9))</f>
        <v>7.85277</v>
      </c>
      <c r="J13" s="27" t="str">
        <f>TRIM(TRUNC('PF_DAILY(Sorted)'!Q9,'PF_DAILY(Sorted)'!$K9))</f>
        <v>7.836</v>
      </c>
      <c r="K13" s="27" t="str">
        <f>TRIM(TRUNC('PF_DAILY(Sorted)'!R9,'PF_DAILY(Sorted)'!$K9))</f>
        <v>0.00307</v>
      </c>
      <c r="L13" s="27" t="str">
        <f>TRIM(TRUNC('PF_DAILY(Sorted)'!S9,'PF_DAILY(Sorted)'!$K9))</f>
        <v>0.01205</v>
      </c>
      <c r="M13" s="27" t="str">
        <f>TRIM(TRUNC('PF_DAILY(Sorted)'!T9,'PF_DAILY(Sorted)'!$K9))</f>
        <v>0.00756</v>
      </c>
      <c r="N13" s="29">
        <f>'PF_DAILY(Sorted)'!U9</f>
        <v>9.6000000000000002E-4</v>
      </c>
    </row>
    <row r="14" spans="1:15" s="8" customFormat="1" ht="65.150000000000006" customHeight="1" x14ac:dyDescent="0.3">
      <c r="B14" s="22">
        <v>9</v>
      </c>
      <c r="C14" s="35" t="str">
        <f>'PF_DAILY(Sorted)'!J10</f>
        <v>US Dollar/Chinese Yuan</v>
      </c>
      <c r="D14" s="23" t="str">
        <f>'PF_DAILY(Sorted)'!E10</f>
        <v>USDCNH</v>
      </c>
      <c r="E14" s="24" t="str">
        <f>TRIM(TRUNC('PF_DAILY(Sorted)'!L10,'PF_DAILY(Sorted)'!$K10))</f>
        <v>7.18096</v>
      </c>
      <c r="F14" s="24" t="str">
        <f>TRIM(TRUNC('PF_DAILY(Sorted)'!M10,'PF_DAILY(Sorted)'!$K10))</f>
        <v>7.18277</v>
      </c>
      <c r="G14" s="24" t="str">
        <f>TRIM(TRUNC('PF_DAILY(Sorted)'!N10,'PF_DAILY(Sorted)'!$K10))</f>
        <v>7.17567</v>
      </c>
      <c r="H14" s="24" t="str">
        <f>TRIM(TRUNC('PF_DAILY(Sorted)'!O10,'PF_DAILY(Sorted)'!$K10))</f>
        <v>7.17677</v>
      </c>
      <c r="I14" s="24" t="str">
        <f>TRIM(TRUNC('PF_DAILY(Sorted)'!P10,'PF_DAILY(Sorted)'!$K10))</f>
        <v>7.19238</v>
      </c>
      <c r="J14" s="24" t="str">
        <f>TRIM(TRUNC('PF_DAILY(Sorted)'!Q10,'PF_DAILY(Sorted)'!$K10))</f>
        <v>7.16962</v>
      </c>
      <c r="K14" s="24" t="str">
        <f>TRIM(TRUNC('PF_DAILY(Sorted)'!R10,'PF_DAILY(Sorted)'!$K10))</f>
        <v>0.00961</v>
      </c>
      <c r="L14" s="24" t="str">
        <f>TRIM(TRUNC('PF_DAILY(Sorted)'!S10,'PF_DAILY(Sorted)'!$K10))</f>
        <v>0.00605</v>
      </c>
      <c r="M14" s="24" t="str">
        <f>TRIM(TRUNC('PF_DAILY(Sorted)'!T10,'PF_DAILY(Sorted)'!$K10))</f>
        <v>0.00783</v>
      </c>
      <c r="N14" s="28">
        <f>'PF_DAILY(Sorted)'!U10</f>
        <v>1.09E-3</v>
      </c>
    </row>
    <row r="15" spans="1:15" s="8" customFormat="1" ht="65.150000000000006" customHeight="1" x14ac:dyDescent="0.3">
      <c r="B15" s="25">
        <v>10</v>
      </c>
      <c r="C15" s="34" t="str">
        <f>'PF_DAILY(Sorted)'!J11</f>
        <v>AUSSIE 200</v>
      </c>
      <c r="D15" s="26" t="str">
        <f>'PF_DAILY(Sorted)'!E11</f>
        <v>AUS200</v>
      </c>
      <c r="E15" s="27" t="str">
        <f>TRIM(TRUNC('PF_DAILY(Sorted)'!L11,'PF_DAILY(Sorted)'!$K11))</f>
        <v>8589</v>
      </c>
      <c r="F15" s="27" t="str">
        <f>TRIM(TRUNC('PF_DAILY(Sorted)'!M11,'PF_DAILY(Sorted)'!$K11))</f>
        <v>8632</v>
      </c>
      <c r="G15" s="27" t="str">
        <f>TRIM(TRUNC('PF_DAILY(Sorted)'!N11,'PF_DAILY(Sorted)'!$K11))</f>
        <v>8575</v>
      </c>
      <c r="H15" s="27" t="str">
        <f>TRIM(TRUNC('PF_DAILY(Sorted)'!O11,'PF_DAILY(Sorted)'!$K11))</f>
        <v>8614</v>
      </c>
      <c r="I15" s="27" t="str">
        <f>TRIM(TRUNC('PF_DAILY(Sorted)'!P11,'PF_DAILY(Sorted)'!$K11))</f>
        <v>8650</v>
      </c>
      <c r="J15" s="27" t="str">
        <f>TRIM(TRUNC('PF_DAILY(Sorted)'!Q11,'PF_DAILY(Sorted)'!$K11))</f>
        <v>8579</v>
      </c>
      <c r="K15" s="27" t="str">
        <f>TRIM(TRUNC('PF_DAILY(Sorted)'!R11,'PF_DAILY(Sorted)'!$K11))</f>
        <v>18</v>
      </c>
      <c r="L15" s="27" t="str">
        <f>TRIM(TRUNC('PF_DAILY(Sorted)'!S11,'PF_DAILY(Sorted)'!$K11))</f>
        <v>4</v>
      </c>
      <c r="M15" s="27" t="str">
        <f>TRIM(TRUNC('PF_DAILY(Sorted)'!T11,'PF_DAILY(Sorted)'!$K11))</f>
        <v>11</v>
      </c>
      <c r="N15" s="29">
        <f>'PF_DAILY(Sorted)'!U11</f>
        <v>1.2800000000000001E-3</v>
      </c>
    </row>
    <row r="16" spans="1:15" s="8" customFormat="1" ht="65.150000000000006" customHeight="1" x14ac:dyDescent="0.3">
      <c r="B16" s="22">
        <v>11</v>
      </c>
      <c r="C16" s="35" t="str">
        <f>'PF_DAILY(Sorted)'!J12</f>
        <v>Australian Dollar/New Zealand Dollar</v>
      </c>
      <c r="D16" s="23" t="str">
        <f>'PF_DAILY(Sorted)'!E12</f>
        <v>AUDNZD</v>
      </c>
      <c r="E16" s="24" t="str">
        <f>TRIM(TRUNC('PF_DAILY(Sorted)'!L12,'PF_DAILY(Sorted)'!$K12))</f>
        <v>1.08809</v>
      </c>
      <c r="F16" s="24" t="str">
        <f>TRIM(TRUNC('PF_DAILY(Sorted)'!M12,'PF_DAILY(Sorted)'!$K12))</f>
        <v>1.09229</v>
      </c>
      <c r="G16" s="24" t="str">
        <f>TRIM(TRUNC('PF_DAILY(Sorted)'!N12,'PF_DAILY(Sorted)'!$K12))</f>
        <v>1.08589</v>
      </c>
      <c r="H16" s="24" t="str">
        <f>TRIM(TRUNC('PF_DAILY(Sorted)'!O12,'PF_DAILY(Sorted)'!$K12))</f>
        <v>1.09108</v>
      </c>
      <c r="I16" s="24" t="str">
        <f>TRIM(TRUNC('PF_DAILY(Sorted)'!P12,'PF_DAILY(Sorted)'!$K12))</f>
        <v>1.09147</v>
      </c>
      <c r="J16" s="24" t="str">
        <f>TRIM(TRUNC('PF_DAILY(Sorted)'!Q12,'PF_DAILY(Sorted)'!$K12))</f>
        <v>1.08809</v>
      </c>
      <c r="K16" s="24" t="str">
        <f>TRIM(TRUNC('PF_DAILY(Sorted)'!R12,'PF_DAILY(Sorted)'!$K12))</f>
        <v>0.00082</v>
      </c>
      <c r="L16" s="24" t="str">
        <f>TRIM(TRUNC('PF_DAILY(Sorted)'!S12,'PF_DAILY(Sorted)'!$K12))</f>
        <v>0.0022</v>
      </c>
      <c r="M16" s="24" t="str">
        <f>TRIM(TRUNC('PF_DAILY(Sorted)'!T12,'PF_DAILY(Sorted)'!$K12))</f>
        <v>0.00151</v>
      </c>
      <c r="N16" s="28">
        <f>'PF_DAILY(Sorted)'!U12</f>
        <v>1.3799999999999999E-3</v>
      </c>
    </row>
    <row r="17" spans="2:14" s="9" customFormat="1" ht="65.150000000000006" customHeight="1" x14ac:dyDescent="0.3">
      <c r="B17" s="25">
        <v>12</v>
      </c>
      <c r="C17" s="34" t="str">
        <f>'PF_DAILY(Sorted)'!J13</f>
        <v>New Zealand Dollar/Japanese Yen</v>
      </c>
      <c r="D17" s="26" t="str">
        <f>'PF_DAILY(Sorted)'!E13</f>
        <v>NZDJPY</v>
      </c>
      <c r="E17" s="27" t="str">
        <f>TRIM(TRUNC('PF_DAILY(Sorted)'!L13,'PF_DAILY(Sorted)'!$K13))</f>
        <v>87.572</v>
      </c>
      <c r="F17" s="27" t="str">
        <f>TRIM(TRUNC('PF_DAILY(Sorted)'!M13,'PF_DAILY(Sorted)'!$K13))</f>
        <v>88.243</v>
      </c>
      <c r="G17" s="27" t="str">
        <f>TRIM(TRUNC('PF_DAILY(Sorted)'!N13,'PF_DAILY(Sorted)'!$K13))</f>
        <v>87.541</v>
      </c>
      <c r="H17" s="27" t="str">
        <f>TRIM(TRUNC('PF_DAILY(Sorted)'!O13,'PF_DAILY(Sorted)'!$K13))</f>
        <v>88.2</v>
      </c>
      <c r="I17" s="27" t="str">
        <f>TRIM(TRUNC('PF_DAILY(Sorted)'!P13,'PF_DAILY(Sorted)'!$K13))</f>
        <v>88.177</v>
      </c>
      <c r="J17" s="27" t="str">
        <f>TRIM(TRUNC('PF_DAILY(Sorted)'!Q13,'PF_DAILY(Sorted)'!$K13))</f>
        <v>87.358</v>
      </c>
      <c r="K17" s="27" t="str">
        <f>TRIM(TRUNC('PF_DAILY(Sorted)'!R13,'PF_DAILY(Sorted)'!$K13))</f>
        <v>0.066</v>
      </c>
      <c r="L17" s="27" t="str">
        <f>TRIM(TRUNC('PF_DAILY(Sorted)'!S13,'PF_DAILY(Sorted)'!$K13))</f>
        <v>0.183</v>
      </c>
      <c r="M17" s="27" t="str">
        <f>TRIM(TRUNC('PF_DAILY(Sorted)'!T13,'PF_DAILY(Sorted)'!$K13))</f>
        <v>0.124</v>
      </c>
      <c r="N17" s="29">
        <f>'PF_DAILY(Sorted)'!U13</f>
        <v>1.41E-3</v>
      </c>
    </row>
    <row r="18" spans="2:14" s="8" customFormat="1" ht="65.150000000000006" customHeight="1" x14ac:dyDescent="0.3">
      <c r="B18" s="22">
        <v>13</v>
      </c>
      <c r="C18" s="35" t="str">
        <f>'PF_DAILY(Sorted)'!J14</f>
        <v>Euro/Singapore Dollar</v>
      </c>
      <c r="D18" s="23" t="str">
        <f>'PF_DAILY(Sorted)'!E14</f>
        <v>EURSGD</v>
      </c>
      <c r="E18" s="24" t="str">
        <f>TRIM(TRUNC('PF_DAILY(Sorted)'!L14,'PF_DAILY(Sorted)'!$K14))</f>
        <v>1.4986</v>
      </c>
      <c r="F18" s="24" t="str">
        <f>TRIM(TRUNC('PF_DAILY(Sorted)'!M14,'PF_DAILY(Sorted)'!$K14))</f>
        <v>1.5024</v>
      </c>
      <c r="G18" s="24" t="str">
        <f>TRIM(TRUNC('PF_DAILY(Sorted)'!N14,'PF_DAILY(Sorted)'!$K14))</f>
        <v>1.4944</v>
      </c>
      <c r="H18" s="24" t="str">
        <f>TRIM(TRUNC('PF_DAILY(Sorted)'!O14,'PF_DAILY(Sorted)'!$K14))</f>
        <v>1.4964</v>
      </c>
      <c r="I18" s="24" t="str">
        <f>TRIM(TRUNC('PF_DAILY(Sorted)'!P14,'PF_DAILY(Sorted)'!$K14))</f>
        <v>1.4986</v>
      </c>
      <c r="J18" s="24" t="str">
        <f>TRIM(TRUNC('PF_DAILY(Sorted)'!Q14,'PF_DAILY(Sorted)'!$K14))</f>
        <v>1.4936</v>
      </c>
      <c r="K18" s="24" t="str">
        <f>TRIM(TRUNC('PF_DAILY(Sorted)'!R14,'PF_DAILY(Sorted)'!$K14))</f>
        <v>0.0038</v>
      </c>
      <c r="L18" s="24" t="str">
        <f>TRIM(TRUNC('PF_DAILY(Sorted)'!S14,'PF_DAILY(Sorted)'!$K14))</f>
        <v>0.0008</v>
      </c>
      <c r="M18" s="24" t="str">
        <f>TRIM(TRUNC('PF_DAILY(Sorted)'!T14,'PF_DAILY(Sorted)'!$K14))</f>
        <v>0.0023</v>
      </c>
      <c r="N18" s="28">
        <f>'PF_DAILY(Sorted)'!U14</f>
        <v>1.5399999999999999E-3</v>
      </c>
    </row>
    <row r="19" spans="2:14" s="8" customFormat="1" ht="65.150000000000006" customHeight="1" x14ac:dyDescent="0.3">
      <c r="B19" s="25">
        <v>14</v>
      </c>
      <c r="C19" s="34" t="str">
        <f>'PF_DAILY(Sorted)'!J15</f>
        <v>British Pound/Swiss Franc</v>
      </c>
      <c r="D19" s="26" t="str">
        <f>'PF_DAILY(Sorted)'!E15</f>
        <v>GBPCHF</v>
      </c>
      <c r="E19" s="27" t="str">
        <f>TRIM(TRUNC('PF_DAILY(Sorted)'!L15,'PF_DAILY(Sorted)'!$K15))</f>
        <v>1.07733</v>
      </c>
      <c r="F19" s="27" t="str">
        <f>TRIM(TRUNC('PF_DAILY(Sorted)'!M15,'PF_DAILY(Sorted)'!$K15))</f>
        <v>1.08223</v>
      </c>
      <c r="G19" s="27" t="str">
        <f>TRIM(TRUNC('PF_DAILY(Sorted)'!N15,'PF_DAILY(Sorted)'!$K15))</f>
        <v>1.07604</v>
      </c>
      <c r="H19" s="27" t="str">
        <f>TRIM(TRUNC('PF_DAILY(Sorted)'!O15,'PF_DAILY(Sorted)'!$K15))</f>
        <v>1.08128</v>
      </c>
      <c r="I19" s="27" t="str">
        <f>TRIM(TRUNC('PF_DAILY(Sorted)'!P15,'PF_DAILY(Sorted)'!$K15))</f>
        <v>1.08491</v>
      </c>
      <c r="J19" s="27" t="str">
        <f>TRIM(TRUNC('PF_DAILY(Sorted)'!Q15,'PF_DAILY(Sorted)'!$K15))</f>
        <v>1.07669</v>
      </c>
      <c r="K19" s="27" t="str">
        <f>TRIM(TRUNC('PF_DAILY(Sorted)'!R15,'PF_DAILY(Sorted)'!$K15))</f>
        <v>0.00268</v>
      </c>
      <c r="L19" s="27" t="str">
        <f>TRIM(TRUNC('PF_DAILY(Sorted)'!S15,'PF_DAILY(Sorted)'!$K15))</f>
        <v>0.00065</v>
      </c>
      <c r="M19" s="27" t="str">
        <f>TRIM(TRUNC('PF_DAILY(Sorted)'!T15,'PF_DAILY(Sorted)'!$K15))</f>
        <v>0.00166</v>
      </c>
      <c r="N19" s="29">
        <f>'PF_DAILY(Sorted)'!U15</f>
        <v>1.5399999999999999E-3</v>
      </c>
    </row>
    <row r="20" spans="2:14" s="8" customFormat="1" ht="65.150000000000006" customHeight="1" x14ac:dyDescent="0.3">
      <c r="B20" s="22">
        <v>15</v>
      </c>
      <c r="C20" s="35" t="str">
        <f>'PF_DAILY(Sorted)'!J16</f>
        <v>Norwegian Krone/Japanese Yen</v>
      </c>
      <c r="D20" s="23" t="str">
        <f>'PF_DAILY(Sorted)'!E16</f>
        <v>NOKJPY</v>
      </c>
      <c r="E20" s="24" t="str">
        <f>TRIM(TRUNC('PF_DAILY(Sorted)'!L16,'PF_DAILY(Sorted)'!$K16))</f>
        <v>14.4717</v>
      </c>
      <c r="F20" s="24" t="str">
        <f>TRIM(TRUNC('PF_DAILY(Sorted)'!M16,'PF_DAILY(Sorted)'!$K16))</f>
        <v>14.5489</v>
      </c>
      <c r="G20" s="24" t="str">
        <f>TRIM(TRUNC('PF_DAILY(Sorted)'!N16,'PF_DAILY(Sorted)'!$K16))</f>
        <v>14.4438</v>
      </c>
      <c r="H20" s="24" t="str">
        <f>TRIM(TRUNC('PF_DAILY(Sorted)'!O16,'PF_DAILY(Sorted)'!$K16))</f>
        <v>14.4775</v>
      </c>
      <c r="I20" s="24" t="str">
        <f>TRIM(TRUNC('PF_DAILY(Sorted)'!P16,'PF_DAILY(Sorted)'!$K16))</f>
        <v>14.4936</v>
      </c>
      <c r="J20" s="24" t="str">
        <f>TRIM(TRUNC('PF_DAILY(Sorted)'!Q16,'PF_DAILY(Sorted)'!$K16))</f>
        <v>14.443</v>
      </c>
      <c r="K20" s="24" t="str">
        <f>TRIM(TRUNC('PF_DAILY(Sorted)'!R16,'PF_DAILY(Sorted)'!$K16))</f>
        <v>0.0553</v>
      </c>
      <c r="L20" s="24" t="str">
        <f>TRIM(TRUNC('PF_DAILY(Sorted)'!S16,'PF_DAILY(Sorted)'!$K16))</f>
        <v>0.0008</v>
      </c>
      <c r="M20" s="24" t="str">
        <f>TRIM(TRUNC('PF_DAILY(Sorted)'!T16,'PF_DAILY(Sorted)'!$K16))</f>
        <v>0.028</v>
      </c>
      <c r="N20" s="28">
        <f>'PF_DAILY(Sorted)'!U16</f>
        <v>1.9400000000000001E-3</v>
      </c>
    </row>
    <row r="21" spans="2:14" s="10" customFormat="1" ht="65.150000000000006" customHeight="1" x14ac:dyDescent="0.3">
      <c r="B21" s="25">
        <v>16</v>
      </c>
      <c r="C21" s="34" t="str">
        <f>'PF_DAILY(Sorted)'!J17</f>
        <v>Canadian Dollar/Japanese Yen</v>
      </c>
      <c r="D21" s="26" t="str">
        <f>'PF_DAILY(Sorted)'!E17</f>
        <v>CADJPY</v>
      </c>
      <c r="E21" s="27" t="str">
        <f>TRIM(TRUNC('PF_DAILY(Sorted)'!L17,'PF_DAILY(Sorted)'!$K17))</f>
        <v>106.896</v>
      </c>
      <c r="F21" s="27" t="str">
        <f>TRIM(TRUNC('PF_DAILY(Sorted)'!M17,'PF_DAILY(Sorted)'!$K17))</f>
        <v>107.162</v>
      </c>
      <c r="G21" s="27" t="str">
        <f>TRIM(TRUNC('PF_DAILY(Sorted)'!N17,'PF_DAILY(Sorted)'!$K17))</f>
        <v>106.572</v>
      </c>
      <c r="H21" s="27" t="str">
        <f>TRIM(TRUNC('PF_DAILY(Sorted)'!O17,'PF_DAILY(Sorted)'!$K17))</f>
        <v>107.092</v>
      </c>
      <c r="I21" s="27" t="str">
        <f>TRIM(TRUNC('PF_DAILY(Sorted)'!P17,'PF_DAILY(Sorted)'!$K17))</f>
        <v>107.341</v>
      </c>
      <c r="J21" s="27" t="str">
        <f>TRIM(TRUNC('PF_DAILY(Sorted)'!Q17,'PF_DAILY(Sorted)'!$K17))</f>
        <v>106.816</v>
      </c>
      <c r="K21" s="27" t="str">
        <f>TRIM(TRUNC('PF_DAILY(Sorted)'!R17,'PF_DAILY(Sorted)'!$K17))</f>
        <v>0.179</v>
      </c>
      <c r="L21" s="27" t="str">
        <f>TRIM(TRUNC('PF_DAILY(Sorted)'!S17,'PF_DAILY(Sorted)'!$K17))</f>
        <v>0.244</v>
      </c>
      <c r="M21" s="27" t="str">
        <f>TRIM(TRUNC('PF_DAILY(Sorted)'!T17,'PF_DAILY(Sorted)'!$K17))</f>
        <v>0.211</v>
      </c>
      <c r="N21" s="29">
        <f>'PF_DAILY(Sorted)'!U17</f>
        <v>1.97E-3</v>
      </c>
    </row>
    <row r="22" spans="2:14" s="11" customFormat="1" ht="65.150000000000006" customHeight="1" x14ac:dyDescent="0.3">
      <c r="B22" s="22">
        <v>17</v>
      </c>
      <c r="C22" s="35" t="str">
        <f>'PF_DAILY(Sorted)'!J18</f>
        <v>US Dollar/Japanese Yen</v>
      </c>
      <c r="D22" s="23" t="str">
        <f>'PF_DAILY(Sorted)'!E18</f>
        <v>USDJPY</v>
      </c>
      <c r="E22" s="24" t="str">
        <f>TRIM(TRUNC('PF_DAILY(Sorted)'!L18,'PF_DAILY(Sorted)'!$K18))</f>
        <v>146.285</v>
      </c>
      <c r="F22" s="24" t="str">
        <f>TRIM(TRUNC('PF_DAILY(Sorted)'!M18,'PF_DAILY(Sorted)'!$K18))</f>
        <v>146.777</v>
      </c>
      <c r="G22" s="24" t="str">
        <f>TRIM(TRUNC('PF_DAILY(Sorted)'!N18,'PF_DAILY(Sorted)'!$K18))</f>
        <v>145.746</v>
      </c>
      <c r="H22" s="24" t="str">
        <f>TRIM(TRUNC('PF_DAILY(Sorted)'!O18,'PF_DAILY(Sorted)'!$K18))</f>
        <v>146.217</v>
      </c>
      <c r="I22" s="24" t="str">
        <f>TRIM(TRUNC('PF_DAILY(Sorted)'!P18,'PF_DAILY(Sorted)'!$K18))</f>
        <v>147.343</v>
      </c>
      <c r="J22" s="24" t="str">
        <f>TRIM(TRUNC('PF_DAILY(Sorted)'!Q18,'PF_DAILY(Sorted)'!$K18))</f>
        <v>145.772</v>
      </c>
      <c r="K22" s="24" t="str">
        <f>TRIM(TRUNC('PF_DAILY(Sorted)'!R18,'PF_DAILY(Sorted)'!$K18))</f>
        <v>0.566</v>
      </c>
      <c r="L22" s="24" t="str">
        <f>TRIM(TRUNC('PF_DAILY(Sorted)'!S18,'PF_DAILY(Sorted)'!$K18))</f>
        <v>0.026</v>
      </c>
      <c r="M22" s="24" t="str">
        <f>TRIM(TRUNC('PF_DAILY(Sorted)'!T18,'PF_DAILY(Sorted)'!$K18))</f>
        <v>0.296</v>
      </c>
      <c r="N22" s="28">
        <f>'PF_DAILY(Sorted)'!U18</f>
        <v>2.0200000000000001E-3</v>
      </c>
    </row>
    <row r="23" spans="2:14" s="8" customFormat="1" ht="65.150000000000006" customHeight="1" x14ac:dyDescent="0.3">
      <c r="B23" s="25">
        <v>18</v>
      </c>
      <c r="C23" s="34" t="str">
        <f>'PF_DAILY(Sorted)'!J19</f>
        <v>US Dollar/Norwegian Krone</v>
      </c>
      <c r="D23" s="26" t="str">
        <f>'PF_DAILY(Sorted)'!E19</f>
        <v>USDNOK</v>
      </c>
      <c r="E23" s="27" t="str">
        <f>TRIM(TRUNC('PF_DAILY(Sorted)'!L19,'PF_DAILY(Sorted)'!$K19))</f>
        <v>10.08516</v>
      </c>
      <c r="F23" s="27" t="str">
        <f>TRIM(TRUNC('PF_DAILY(Sorted)'!M19,'PF_DAILY(Sorted)'!$K19))</f>
        <v>10.12393</v>
      </c>
      <c r="G23" s="27" t="str">
        <f>TRIM(TRUNC('PF_DAILY(Sorted)'!N19,'PF_DAILY(Sorted)'!$K19))</f>
        <v>10.04565</v>
      </c>
      <c r="H23" s="27" t="str">
        <f>TRIM(TRUNC('PF_DAILY(Sorted)'!O19,'PF_DAILY(Sorted)'!$K19))</f>
        <v>10.06247</v>
      </c>
      <c r="I23" s="27" t="str">
        <f>TRIM(TRUNC('PF_DAILY(Sorted)'!P19,'PF_DAILY(Sorted)'!$K19))</f>
        <v>10.10951</v>
      </c>
      <c r="J23" s="27" t="str">
        <f>TRIM(TRUNC('PF_DAILY(Sorted)'!Q19,'PF_DAILY(Sorted)'!$K19))</f>
        <v>10.01896</v>
      </c>
      <c r="K23" s="27" t="str">
        <f>TRIM(TRUNC('PF_DAILY(Sorted)'!R19,'PF_DAILY(Sorted)'!$K19))</f>
        <v>0.01442</v>
      </c>
      <c r="L23" s="27" t="str">
        <f>TRIM(TRUNC('PF_DAILY(Sorted)'!S19,'PF_DAILY(Sorted)'!$K19))</f>
        <v>0.02669</v>
      </c>
      <c r="M23" s="27" t="str">
        <f>TRIM(TRUNC('PF_DAILY(Sorted)'!T19,'PF_DAILY(Sorted)'!$K19))</f>
        <v>0.02055</v>
      </c>
      <c r="N23" s="29">
        <f>'PF_DAILY(Sorted)'!U19</f>
        <v>2.0400000000000001E-3</v>
      </c>
    </row>
    <row r="24" spans="2:14" s="8" customFormat="1" ht="65.150000000000006" customHeight="1" x14ac:dyDescent="0.3">
      <c r="B24" s="22">
        <v>19</v>
      </c>
      <c r="C24" s="35" t="str">
        <f>'PF_DAILY(Sorted)'!J20</f>
        <v>British Pound/Danish Krone</v>
      </c>
      <c r="D24" s="23" t="str">
        <f>'PF_DAILY(Sorted)'!E20</f>
        <v>GBPDKK</v>
      </c>
      <c r="E24" s="24" t="str">
        <f>TRIM(TRUNC('PF_DAILY(Sorted)'!L20,'PF_DAILY(Sorted)'!$K20))</f>
        <v>8.6392</v>
      </c>
      <c r="F24" s="24" t="str">
        <f>TRIM(TRUNC('PF_DAILY(Sorted)'!M20,'PF_DAILY(Sorted)'!$K20))</f>
        <v>8.6645</v>
      </c>
      <c r="G24" s="24" t="str">
        <f>TRIM(TRUNC('PF_DAILY(Sorted)'!N20,'PF_DAILY(Sorted)'!$K20))</f>
        <v>8.6384</v>
      </c>
      <c r="H24" s="24" t="str">
        <f>TRIM(TRUNC('PF_DAILY(Sorted)'!O20,'PF_DAILY(Sorted)'!$K20))</f>
        <v>8.6395</v>
      </c>
      <c r="I24" s="24" t="str">
        <f>TRIM(TRUNC('PF_DAILY(Sorted)'!P20,'PF_DAILY(Sorted)'!$K20))</f>
        <v>8.6526</v>
      </c>
      <c r="J24" s="24" t="str">
        <f>TRIM(TRUNC('PF_DAILY(Sorted)'!Q20,'PF_DAILY(Sorted)'!$K20))</f>
        <v>8.61392</v>
      </c>
      <c r="K24" s="24" t="str">
        <f>TRIM(TRUNC('PF_DAILY(Sorted)'!R20,'PF_DAILY(Sorted)'!$K20))</f>
        <v>0.0119</v>
      </c>
      <c r="L24" s="24" t="str">
        <f>TRIM(TRUNC('PF_DAILY(Sorted)'!S20,'PF_DAILY(Sorted)'!$K20))</f>
        <v>0.02448</v>
      </c>
      <c r="M24" s="24" t="str">
        <f>TRIM(TRUNC('PF_DAILY(Sorted)'!T20,'PF_DAILY(Sorted)'!$K20))</f>
        <v>0.01819</v>
      </c>
      <c r="N24" s="28">
        <f>'PF_DAILY(Sorted)'!U20</f>
        <v>2.1099999999999999E-3</v>
      </c>
    </row>
    <row r="25" spans="2:14" s="8" customFormat="1" ht="65.150000000000006" customHeight="1" x14ac:dyDescent="0.3">
      <c r="B25" s="25">
        <v>20</v>
      </c>
      <c r="C25" s="34" t="str">
        <f>'PF_DAILY(Sorted)'!J21</f>
        <v>Swiss Franc/Norwegian Krone</v>
      </c>
      <c r="D25" s="26" t="str">
        <f>'PF_DAILY(Sorted)'!E21</f>
        <v>CHFNOK</v>
      </c>
      <c r="E25" s="27" t="str">
        <f>TRIM(TRUNC('PF_DAILY(Sorted)'!L21,'PF_DAILY(Sorted)'!$K21))</f>
        <v>12.6957</v>
      </c>
      <c r="F25" s="27" t="str">
        <f>TRIM(TRUNC('PF_DAILY(Sorted)'!M21,'PF_DAILY(Sorted)'!$K21))</f>
        <v>12.72684</v>
      </c>
      <c r="G25" s="27" t="str">
        <f>TRIM(TRUNC('PF_DAILY(Sorted)'!N21,'PF_DAILY(Sorted)'!$K21))</f>
        <v>12.61551</v>
      </c>
      <c r="H25" s="27" t="str">
        <f>TRIM(TRUNC('PF_DAILY(Sorted)'!O21,'PF_DAILY(Sorted)'!$K21))</f>
        <v>12.62288</v>
      </c>
      <c r="I25" s="27" t="str">
        <f>TRIM(TRUNC('PF_DAILY(Sorted)'!P21,'PF_DAILY(Sorted)'!$K21))</f>
        <v>12.7509</v>
      </c>
      <c r="J25" s="27" t="str">
        <f>TRIM(TRUNC('PF_DAILY(Sorted)'!Q21,'PF_DAILY(Sorted)'!$K21))</f>
        <v>12.57744</v>
      </c>
      <c r="K25" s="27" t="str">
        <f>TRIM(TRUNC('PF_DAILY(Sorted)'!R21,'PF_DAILY(Sorted)'!$K21))</f>
        <v>0.02406</v>
      </c>
      <c r="L25" s="27" t="str">
        <f>TRIM(TRUNC('PF_DAILY(Sorted)'!S21,'PF_DAILY(Sorted)'!$K21))</f>
        <v>0.03807</v>
      </c>
      <c r="M25" s="27" t="str">
        <f>TRIM(TRUNC('PF_DAILY(Sorted)'!T21,'PF_DAILY(Sorted)'!$K21))</f>
        <v>0.03107</v>
      </c>
      <c r="N25" s="29">
        <f>'PF_DAILY(Sorted)'!U21</f>
        <v>2.4599999999999999E-3</v>
      </c>
    </row>
    <row r="26" spans="2:14" s="8" customFormat="1" ht="65.150000000000006" customHeight="1" x14ac:dyDescent="0.3">
      <c r="B26" s="22">
        <v>21</v>
      </c>
      <c r="C26" s="35" t="str">
        <f>'PF_DAILY(Sorted)'!J22</f>
        <v>Swiss Franc/Japanese Yen</v>
      </c>
      <c r="D26" s="23" t="str">
        <f>'PF_DAILY(Sorted)'!E22</f>
        <v>CHFJPY</v>
      </c>
      <c r="E26" s="24" t="str">
        <f>TRIM(TRUNC('PF_DAILY(Sorted)'!L22,'PF_DAILY(Sorted)'!$K22))</f>
        <v>183.954</v>
      </c>
      <c r="F26" s="24" t="str">
        <f>TRIM(TRUNC('PF_DAILY(Sorted)'!M22,'PF_DAILY(Sorted)'!$K22))</f>
        <v>184.314</v>
      </c>
      <c r="G26" s="24" t="str">
        <f>TRIM(TRUNC('PF_DAILY(Sorted)'!N22,'PF_DAILY(Sorted)'!$K22))</f>
        <v>183.411</v>
      </c>
      <c r="H26" s="24" t="str">
        <f>TRIM(TRUNC('PF_DAILY(Sorted)'!O22,'PF_DAILY(Sorted)'!$K22))</f>
        <v>183.43</v>
      </c>
      <c r="I26" s="24" t="str">
        <f>TRIM(TRUNC('PF_DAILY(Sorted)'!P22,'PF_DAILY(Sorted)'!$K22))</f>
        <v>184.218</v>
      </c>
      <c r="J26" s="24" t="str">
        <f>TRIM(TRUNC('PF_DAILY(Sorted)'!Q22,'PF_DAILY(Sorted)'!$K22))</f>
        <v>182.55</v>
      </c>
      <c r="K26" s="24" t="str">
        <f>TRIM(TRUNC('PF_DAILY(Sorted)'!R22,'PF_DAILY(Sorted)'!$K22))</f>
        <v>0.096</v>
      </c>
      <c r="L26" s="24" t="str">
        <f>TRIM(TRUNC('PF_DAILY(Sorted)'!S22,'PF_DAILY(Sorted)'!$K22))</f>
        <v>0.861</v>
      </c>
      <c r="M26" s="24" t="str">
        <f>TRIM(TRUNC('PF_DAILY(Sorted)'!T22,'PF_DAILY(Sorted)'!$K22))</f>
        <v>0.478</v>
      </c>
      <c r="N26" s="28">
        <f>'PF_DAILY(Sorted)'!U22</f>
        <v>2.6099999999999999E-3</v>
      </c>
    </row>
    <row r="27" spans="2:14" s="9" customFormat="1" ht="65.150000000000006" customHeight="1" x14ac:dyDescent="0.3">
      <c r="B27" s="25">
        <v>22</v>
      </c>
      <c r="C27" s="34" t="str">
        <f>'PF_DAILY(Sorted)'!J23</f>
        <v>US Small Cap 2000</v>
      </c>
      <c r="D27" s="26" t="str">
        <f>'PF_DAILY(Sorted)'!E23</f>
        <v>US2000</v>
      </c>
      <c r="E27" s="27" t="str">
        <f>TRIM(TRUNC('PF_DAILY(Sorted)'!L23,'PF_DAILY(Sorted)'!$K23))</f>
        <v>2252.5</v>
      </c>
      <c r="F27" s="27" t="str">
        <f>TRIM(TRUNC('PF_DAILY(Sorted)'!M23,'PF_DAILY(Sorted)'!$K23))</f>
        <v>2277.1</v>
      </c>
      <c r="G27" s="27" t="str">
        <f>TRIM(TRUNC('PF_DAILY(Sorted)'!N23,'PF_DAILY(Sorted)'!$K23))</f>
        <v>2244.6</v>
      </c>
      <c r="H27" s="27" t="str">
        <f>TRIM(TRUNC('PF_DAILY(Sorted)'!O23,'PF_DAILY(Sorted)'!$K23))</f>
        <v>2263.9</v>
      </c>
      <c r="I27" s="27" t="str">
        <f>TRIM(TRUNC('PF_DAILY(Sorted)'!P23,'PF_DAILY(Sorted)'!$K23))</f>
        <v>2268.2</v>
      </c>
      <c r="J27" s="27" t="str">
        <f>TRIM(TRUNC('PF_DAILY(Sorted)'!Q23,'PF_DAILY(Sorted)'!$K23))</f>
        <v>2247.8</v>
      </c>
      <c r="K27" s="27" t="str">
        <f>TRIM(TRUNC('PF_DAILY(Sorted)'!R23,'PF_DAILY(Sorted)'!$K23))</f>
        <v>8.9</v>
      </c>
      <c r="L27" s="27" t="str">
        <f>TRIM(TRUNC('PF_DAILY(Sorted)'!S23,'PF_DAILY(Sorted)'!$K23))</f>
        <v>3.2</v>
      </c>
      <c r="M27" s="27" t="str">
        <f>TRIM(TRUNC('PF_DAILY(Sorted)'!T23,'PF_DAILY(Sorted)'!$K23))</f>
        <v>6</v>
      </c>
      <c r="N27" s="29">
        <f>'PF_DAILY(Sorted)'!U23</f>
        <v>2.6700000000000001E-3</v>
      </c>
    </row>
    <row r="28" spans="2:14" s="8" customFormat="1" ht="65.150000000000006" customHeight="1" x14ac:dyDescent="0.3">
      <c r="B28" s="22">
        <v>23</v>
      </c>
      <c r="C28" s="35" t="str">
        <f>'PF_DAILY(Sorted)'!J24</f>
        <v>British Pound/Swedish Krona</v>
      </c>
      <c r="D28" s="23" t="str">
        <f>'PF_DAILY(Sorted)'!E24</f>
        <v>GBPSEK</v>
      </c>
      <c r="E28" s="24" t="str">
        <f>TRIM(TRUNC('PF_DAILY(Sorted)'!L24,'PF_DAILY(Sorted)'!$K24))</f>
        <v>12.90619</v>
      </c>
      <c r="F28" s="24" t="str">
        <f>TRIM(TRUNC('PF_DAILY(Sorted)'!M24,'PF_DAILY(Sorted)'!$K24))</f>
        <v>12.94542</v>
      </c>
      <c r="G28" s="24" t="str">
        <f>TRIM(TRUNC('PF_DAILY(Sorted)'!N24,'PF_DAILY(Sorted)'!$K24))</f>
        <v>12.87264</v>
      </c>
      <c r="H28" s="24" t="str">
        <f>TRIM(TRUNC('PF_DAILY(Sorted)'!O24,'PF_DAILY(Sorted)'!$K24))</f>
        <v>12.87281</v>
      </c>
      <c r="I28" s="24" t="str">
        <f>TRIM(TRUNC('PF_DAILY(Sorted)'!P24,'PF_DAILY(Sorted)'!$K24))</f>
        <v>12.9069</v>
      </c>
      <c r="J28" s="24" t="str">
        <f>TRIM(TRUNC('PF_DAILY(Sorted)'!Q24,'PF_DAILY(Sorted)'!$K24))</f>
        <v>12.84129</v>
      </c>
      <c r="K28" s="24" t="str">
        <f>TRIM(TRUNC('PF_DAILY(Sorted)'!R24,'PF_DAILY(Sorted)'!$K24))</f>
        <v>0.03852</v>
      </c>
      <c r="L28" s="24" t="str">
        <f>TRIM(TRUNC('PF_DAILY(Sorted)'!S24,'PF_DAILY(Sorted)'!$K24))</f>
        <v>0.03135</v>
      </c>
      <c r="M28" s="24" t="str">
        <f>TRIM(TRUNC('PF_DAILY(Sorted)'!T24,'PF_DAILY(Sorted)'!$K24))</f>
        <v>0.03493</v>
      </c>
      <c r="N28" s="28">
        <f>'PF_DAILY(Sorted)'!U24</f>
        <v>2.7100000000000002E-3</v>
      </c>
    </row>
    <row r="29" spans="2:14" s="8" customFormat="1" ht="65.150000000000006" customHeight="1" x14ac:dyDescent="0.3">
      <c r="B29" s="25">
        <v>24</v>
      </c>
      <c r="C29" s="34" t="str">
        <f>'PF_DAILY(Sorted)'!J25</f>
        <v>Euro/South African Rand</v>
      </c>
      <c r="D29" s="26" t="str">
        <f>'PF_DAILY(Sorted)'!E25</f>
        <v>EURZAR</v>
      </c>
      <c r="E29" s="27" t="str">
        <f>TRIM(TRUNC('PF_DAILY(Sorted)'!L25,'PF_DAILY(Sorted)'!$K25))</f>
        <v>20.8653</v>
      </c>
      <c r="F29" s="27" t="str">
        <f>TRIM(TRUNC('PF_DAILY(Sorted)'!M25,'PF_DAILY(Sorted)'!$K25))</f>
        <v>20.91267</v>
      </c>
      <c r="G29" s="27" t="str">
        <f>TRIM(TRUNC('PF_DAILY(Sorted)'!N25,'PF_DAILY(Sorted)'!$K25))</f>
        <v>20.68873</v>
      </c>
      <c r="H29" s="27" t="str">
        <f>TRIM(TRUNC('PF_DAILY(Sorted)'!O25,'PF_DAILY(Sorted)'!$K25))</f>
        <v>20.72752</v>
      </c>
      <c r="I29" s="27" t="str">
        <f>TRIM(TRUNC('PF_DAILY(Sorted)'!P25,'PF_DAILY(Sorted)'!$K25))</f>
        <v>20.92843</v>
      </c>
      <c r="J29" s="27" t="str">
        <f>TRIM(TRUNC('PF_DAILY(Sorted)'!Q25,'PF_DAILY(Sorted)'!$K25))</f>
        <v>20.78768</v>
      </c>
      <c r="K29" s="27" t="str">
        <f>TRIM(TRUNC('PF_DAILY(Sorted)'!R25,'PF_DAILY(Sorted)'!$K25))</f>
        <v>0.01576</v>
      </c>
      <c r="L29" s="27" t="str">
        <f>TRIM(TRUNC('PF_DAILY(Sorted)'!S25,'PF_DAILY(Sorted)'!$K25))</f>
        <v>0.09895</v>
      </c>
      <c r="M29" s="27" t="str">
        <f>TRIM(TRUNC('PF_DAILY(Sorted)'!T25,'PF_DAILY(Sorted)'!$K25))</f>
        <v>0.05736</v>
      </c>
      <c r="N29" s="29">
        <f>'PF_DAILY(Sorted)'!U25</f>
        <v>2.7699999999999999E-3</v>
      </c>
    </row>
    <row r="30" spans="2:14" s="8" customFormat="1" ht="65.150000000000006" customHeight="1" x14ac:dyDescent="0.3">
      <c r="B30" s="22">
        <v>25</v>
      </c>
      <c r="C30" s="35" t="str">
        <f>'PF_DAILY(Sorted)'!J26</f>
        <v>Switzerland 20 Index</v>
      </c>
      <c r="D30" s="23" t="str">
        <f>'PF_DAILY(Sorted)'!E26</f>
        <v>SWISS20</v>
      </c>
      <c r="E30" s="24" t="str">
        <f>TRIM(TRUNC('PF_DAILY(Sorted)'!L26,'PF_DAILY(Sorted)'!$K26))</f>
        <v>12030</v>
      </c>
      <c r="F30" s="24" t="str">
        <f>TRIM(TRUNC('PF_DAILY(Sorted)'!M26,'PF_DAILY(Sorted)'!$K26))</f>
        <v>12135</v>
      </c>
      <c r="G30" s="24" t="str">
        <f>TRIM(TRUNC('PF_DAILY(Sorted)'!N26,'PF_DAILY(Sorted)'!$K26))</f>
        <v>12020</v>
      </c>
      <c r="H30" s="24" t="str">
        <f>TRIM(TRUNC('PF_DAILY(Sorted)'!O26,'PF_DAILY(Sorted)'!$K26))</f>
        <v>12116</v>
      </c>
      <c r="I30" s="24" t="str">
        <f>TRIM(TRUNC('PF_DAILY(Sorted)'!P26,'PF_DAILY(Sorted)'!$K26))</f>
        <v>12085</v>
      </c>
      <c r="J30" s="24" t="str">
        <f>TRIM(TRUNC('PF_DAILY(Sorted)'!Q26,'PF_DAILY(Sorted)'!$K26))</f>
        <v>12042</v>
      </c>
      <c r="K30" s="24" t="str">
        <f>TRIM(TRUNC('PF_DAILY(Sorted)'!R26,'PF_DAILY(Sorted)'!$K26))</f>
        <v>50</v>
      </c>
      <c r="L30" s="24" t="str">
        <f>TRIM(TRUNC('PF_DAILY(Sorted)'!S26,'PF_DAILY(Sorted)'!$K26))</f>
        <v>22</v>
      </c>
      <c r="M30" s="24" t="str">
        <f>TRIM(TRUNC('PF_DAILY(Sorted)'!T26,'PF_DAILY(Sorted)'!$K26))</f>
        <v>36</v>
      </c>
      <c r="N30" s="28">
        <f>'PF_DAILY(Sorted)'!U26</f>
        <v>2.97E-3</v>
      </c>
    </row>
    <row r="31" spans="2:14" s="10" customFormat="1" ht="65.150000000000006" customHeight="1" x14ac:dyDescent="0.3">
      <c r="B31" s="25">
        <v>26</v>
      </c>
      <c r="C31" s="34" t="str">
        <f>'PF_DAILY(Sorted)'!J27</f>
        <v>Singapore Dollar/Japanese Yen</v>
      </c>
      <c r="D31" s="26" t="str">
        <f>'PF_DAILY(Sorted)'!E27</f>
        <v>SGDJPY</v>
      </c>
      <c r="E31" s="27" t="str">
        <f>TRIM(TRUNC('PF_DAILY(Sorted)'!L27,'PF_DAILY(Sorted)'!$K27))</f>
        <v>114.23</v>
      </c>
      <c r="F31" s="27" t="str">
        <f>TRIM(TRUNC('PF_DAILY(Sorted)'!M27,'PF_DAILY(Sorted)'!$K27))</f>
        <v>114.541</v>
      </c>
      <c r="G31" s="27" t="str">
        <f>TRIM(TRUNC('PF_DAILY(Sorted)'!N27,'PF_DAILY(Sorted)'!$K27))</f>
        <v>113.931</v>
      </c>
      <c r="H31" s="27" t="str">
        <f>TRIM(TRUNC('PF_DAILY(Sorted)'!O27,'PF_DAILY(Sorted)'!$K27))</f>
        <v>114.221</v>
      </c>
      <c r="I31" s="27" t="str">
        <f>TRIM(TRUNC('PF_DAILY(Sorted)'!P27,'PF_DAILY(Sorted)'!$K27))</f>
        <v>115.203</v>
      </c>
      <c r="J31" s="27" t="str">
        <f>TRIM(TRUNC('PF_DAILY(Sorted)'!Q27,'PF_DAILY(Sorted)'!$K27))</f>
        <v>113.908</v>
      </c>
      <c r="K31" s="27" t="str">
        <f>TRIM(TRUNC('PF_DAILY(Sorted)'!R27,'PF_DAILY(Sorted)'!$K27))</f>
        <v>0.662</v>
      </c>
      <c r="L31" s="27" t="str">
        <f>TRIM(TRUNC('PF_DAILY(Sorted)'!S27,'PF_DAILY(Sorted)'!$K27))</f>
        <v>0.023</v>
      </c>
      <c r="M31" s="27" t="str">
        <f>TRIM(TRUNC('PF_DAILY(Sorted)'!T27,'PF_DAILY(Sorted)'!$K27))</f>
        <v>0.342</v>
      </c>
      <c r="N31" s="29">
        <f>'PF_DAILY(Sorted)'!U27</f>
        <v>3.0000000000000001E-3</v>
      </c>
    </row>
    <row r="32" spans="2:14" s="11" customFormat="1" ht="65.150000000000006" customHeight="1" x14ac:dyDescent="0.3">
      <c r="B32" s="22">
        <v>27</v>
      </c>
      <c r="C32" s="35" t="str">
        <f>'PF_DAILY(Sorted)'!J28</f>
        <v>Gold/US Dollar</v>
      </c>
      <c r="D32" s="23" t="str">
        <f>'PF_DAILY(Sorted)'!E28</f>
        <v>XAUUSD</v>
      </c>
      <c r="E32" s="24" t="str">
        <f>TRIM(TRUNC('PF_DAILY(Sorted)'!L28,'PF_DAILY(Sorted)'!$K28))</f>
        <v>3314.02</v>
      </c>
      <c r="F32" s="24" t="str">
        <f>TRIM(TRUNC('PF_DAILY(Sorted)'!M28,'PF_DAILY(Sorted)'!$K28))</f>
        <v>3329.8</v>
      </c>
      <c r="G32" s="24" t="str">
        <f>TRIM(TRUNC('PF_DAILY(Sorted)'!N28,'PF_DAILY(Sorted)'!$K28))</f>
        <v>3309.59</v>
      </c>
      <c r="H32" s="24" t="str">
        <f>TRIM(TRUNC('PF_DAILY(Sorted)'!O28,'PF_DAILY(Sorted)'!$K28))</f>
        <v>3323.61</v>
      </c>
      <c r="I32" s="24" t="str">
        <f>TRIM(TRUNC('PF_DAILY(Sorted)'!P28,'PF_DAILY(Sorted)'!$K28))</f>
        <v>3314.02</v>
      </c>
      <c r="J32" s="24" t="str">
        <f>TRIM(TRUNC('PF_DAILY(Sorted)'!Q28,'PF_DAILY(Sorted)'!$K28))</f>
        <v>3314.02</v>
      </c>
      <c r="K32" s="24" t="str">
        <f>TRIM(TRUNC('PF_DAILY(Sorted)'!R28,'PF_DAILY(Sorted)'!$K28))</f>
        <v>15.78</v>
      </c>
      <c r="L32" s="24" t="str">
        <f>TRIM(TRUNC('PF_DAILY(Sorted)'!S28,'PF_DAILY(Sorted)'!$K28))</f>
        <v>4.43</v>
      </c>
      <c r="M32" s="24" t="str">
        <f>TRIM(TRUNC('PF_DAILY(Sorted)'!T28,'PF_DAILY(Sorted)'!$K28))</f>
        <v>10.1</v>
      </c>
      <c r="N32" s="28">
        <f>'PF_DAILY(Sorted)'!U28</f>
        <v>3.0400000000000002E-3</v>
      </c>
    </row>
    <row r="33" spans="2:14" s="8" customFormat="1" ht="65.150000000000006" customHeight="1" x14ac:dyDescent="0.3">
      <c r="B33" s="25">
        <v>28</v>
      </c>
      <c r="C33" s="34" t="str">
        <f>'PF_DAILY(Sorted)'!J29</f>
        <v>US Dollar/Singapore Dollar</v>
      </c>
      <c r="D33" s="26" t="str">
        <f>'PF_DAILY(Sorted)'!E29</f>
        <v>USDSGD</v>
      </c>
      <c r="E33" s="27" t="str">
        <f>TRIM(TRUNC('PF_DAILY(Sorted)'!L29,'PF_DAILY(Sorted)'!$K29))</f>
        <v>1.2798</v>
      </c>
      <c r="F33" s="27" t="str">
        <f>TRIM(TRUNC('PF_DAILY(Sorted)'!M29,'PF_DAILY(Sorted)'!$K29))</f>
        <v>1.28175</v>
      </c>
      <c r="G33" s="27" t="str">
        <f>TRIM(TRUNC('PF_DAILY(Sorted)'!N29,'PF_DAILY(Sorted)'!$K29))</f>
        <v>1.27842</v>
      </c>
      <c r="H33" s="27" t="str">
        <f>TRIM(TRUNC('PF_DAILY(Sorted)'!O29,'PF_DAILY(Sorted)'!$K29))</f>
        <v>1.2792</v>
      </c>
      <c r="I33" s="27" t="str">
        <f>TRIM(TRUNC('PF_DAILY(Sorted)'!P29,'PF_DAILY(Sorted)'!$K29))</f>
        <v>1.28851</v>
      </c>
      <c r="J33" s="27" t="str">
        <f>TRIM(TRUNC('PF_DAILY(Sorted)'!Q29,'PF_DAILY(Sorted)'!$K29))</f>
        <v>1.2798</v>
      </c>
      <c r="K33" s="27" t="str">
        <f>TRIM(TRUNC('PF_DAILY(Sorted)'!R29,'PF_DAILY(Sorted)'!$K29))</f>
        <v>0.00676</v>
      </c>
      <c r="L33" s="27" t="str">
        <f>TRIM(TRUNC('PF_DAILY(Sorted)'!S29,'PF_DAILY(Sorted)'!$K29))</f>
        <v>0.00138</v>
      </c>
      <c r="M33" s="27" t="str">
        <f>TRIM(TRUNC('PF_DAILY(Sorted)'!T29,'PF_DAILY(Sorted)'!$K29))</f>
        <v>0.00407</v>
      </c>
      <c r="N33" s="29">
        <f>'PF_DAILY(Sorted)'!U29</f>
        <v>3.1800000000000001E-3</v>
      </c>
    </row>
    <row r="34" spans="2:14" s="8" customFormat="1" ht="65.150000000000006" customHeight="1" x14ac:dyDescent="0.3">
      <c r="B34" s="22">
        <v>29</v>
      </c>
      <c r="C34" s="35" t="str">
        <f>'PF_DAILY(Sorted)'!J30</f>
        <v>Australian Dollar/Chinese Yuan</v>
      </c>
      <c r="D34" s="23" t="str">
        <f>'PF_DAILY(Sorted)'!E30</f>
        <v>AUDCNH</v>
      </c>
      <c r="E34" s="24" t="str">
        <f>TRIM(TRUNC('PF_DAILY(Sorted)'!L30,'PF_DAILY(Sorted)'!$K30))</f>
        <v>4.6916</v>
      </c>
      <c r="F34" s="24" t="str">
        <f>TRIM(TRUNC('PF_DAILY(Sorted)'!M30,'PF_DAILY(Sorted)'!$K30))</f>
        <v>4.7305</v>
      </c>
      <c r="G34" s="24" t="str">
        <f>TRIM(TRUNC('PF_DAILY(Sorted)'!N30,'PF_DAILY(Sorted)'!$K30))</f>
        <v>4.6831</v>
      </c>
      <c r="H34" s="24" t="str">
        <f>TRIM(TRUNC('PF_DAILY(Sorted)'!O30,'PF_DAILY(Sorted)'!$K30))</f>
        <v>4.7244</v>
      </c>
      <c r="I34" s="24" t="str">
        <f>TRIM(TRUNC('PF_DAILY(Sorted)'!P30,'PF_DAILY(Sorted)'!$K30))</f>
        <v>4.7526</v>
      </c>
      <c r="J34" s="24" t="str">
        <f>TRIM(TRUNC('PF_DAILY(Sorted)'!Q30,'PF_DAILY(Sorted)'!$K30))</f>
        <v>4.6916</v>
      </c>
      <c r="K34" s="24" t="str">
        <f>TRIM(TRUNC('PF_DAILY(Sorted)'!R30,'PF_DAILY(Sorted)'!$K30))</f>
        <v>0.0221</v>
      </c>
      <c r="L34" s="24" t="str">
        <f>TRIM(TRUNC('PF_DAILY(Sorted)'!S30,'PF_DAILY(Sorted)'!$K30))</f>
        <v>0.0085</v>
      </c>
      <c r="M34" s="24" t="str">
        <f>TRIM(TRUNC('PF_DAILY(Sorted)'!T30,'PF_DAILY(Sorted)'!$K30))</f>
        <v>0.0153</v>
      </c>
      <c r="N34" s="28">
        <f>'PF_DAILY(Sorted)'!U30</f>
        <v>3.2499999999999999E-3</v>
      </c>
    </row>
    <row r="35" spans="2:14" s="8" customFormat="1" ht="65.150000000000006" customHeight="1" x14ac:dyDescent="0.3">
      <c r="B35" s="25">
        <v>30</v>
      </c>
      <c r="C35" s="34" t="str">
        <f>'PF_DAILY(Sorted)'!J31</f>
        <v>Australian Dollar/Japanese Yen</v>
      </c>
      <c r="D35" s="26" t="str">
        <f>'PF_DAILY(Sorted)'!E31</f>
        <v>AUDJPY</v>
      </c>
      <c r="E35" s="27" t="str">
        <f>TRIM(TRUNC('PF_DAILY(Sorted)'!L31,'PF_DAILY(Sorted)'!$K31))</f>
        <v>95.605</v>
      </c>
      <c r="F35" s="27" t="str">
        <f>TRIM(TRUNC('PF_DAILY(Sorted)'!M31,'PF_DAILY(Sorted)'!$K31))</f>
        <v>96.38</v>
      </c>
      <c r="G35" s="27" t="str">
        <f>TRIM(TRUNC('PF_DAILY(Sorted)'!N31,'PF_DAILY(Sorted)'!$K31))</f>
        <v>95.383</v>
      </c>
      <c r="H35" s="27" t="str">
        <f>TRIM(TRUNC('PF_DAILY(Sorted)'!O31,'PF_DAILY(Sorted)'!$K31))</f>
        <v>96.314</v>
      </c>
      <c r="I35" s="27" t="str">
        <f>TRIM(TRUNC('PF_DAILY(Sorted)'!P31,'PF_DAILY(Sorted)'!$K31))</f>
        <v>95.892</v>
      </c>
      <c r="J35" s="27" t="str">
        <f>TRIM(TRUNC('PF_DAILY(Sorted)'!Q31,'PF_DAILY(Sorted)'!$K31))</f>
        <v>95.241</v>
      </c>
      <c r="K35" s="27" t="str">
        <f>TRIM(TRUNC('PF_DAILY(Sorted)'!R31,'PF_DAILY(Sorted)'!$K31))</f>
        <v>0.488</v>
      </c>
      <c r="L35" s="27" t="str">
        <f>TRIM(TRUNC('PF_DAILY(Sorted)'!S31,'PF_DAILY(Sorted)'!$K31))</f>
        <v>0.142</v>
      </c>
      <c r="M35" s="27" t="str">
        <f>TRIM(TRUNC('PF_DAILY(Sorted)'!T31,'PF_DAILY(Sorted)'!$K31))</f>
        <v>0.315</v>
      </c>
      <c r="N35" s="29">
        <f>'PF_DAILY(Sorted)'!U31</f>
        <v>3.2699999999999999E-3</v>
      </c>
    </row>
    <row r="36" spans="2:14" s="8" customFormat="1" ht="65.150000000000006" customHeight="1" x14ac:dyDescent="0.3">
      <c r="B36" s="22">
        <v>31</v>
      </c>
      <c r="C36" s="35" t="str">
        <f>'PF_DAILY(Sorted)'!J32</f>
        <v>US Dollar/Turkish Lira</v>
      </c>
      <c r="D36" s="23" t="str">
        <f>'PF_DAILY(Sorted)'!E32</f>
        <v>USDTRY</v>
      </c>
      <c r="E36" s="24" t="str">
        <f>TRIM(TRUNC('PF_DAILY(Sorted)'!L32,'PF_DAILY(Sorted)'!$K32))</f>
        <v>40.00651</v>
      </c>
      <c r="F36" s="24" t="str">
        <f>TRIM(TRUNC('PF_DAILY(Sorted)'!M32,'PF_DAILY(Sorted)'!$K32))</f>
        <v>40.07693</v>
      </c>
      <c r="G36" s="24" t="str">
        <f>TRIM(TRUNC('PF_DAILY(Sorted)'!N32,'PF_DAILY(Sorted)'!$K32))</f>
        <v>39.80987</v>
      </c>
      <c r="H36" s="24" t="str">
        <f>TRIM(TRUNC('PF_DAILY(Sorted)'!O32,'PF_DAILY(Sorted)'!$K32))</f>
        <v>40.05796</v>
      </c>
      <c r="I36" s="24" t="str">
        <f>TRIM(TRUNC('PF_DAILY(Sorted)'!P32,'PF_DAILY(Sorted)'!$K32))</f>
        <v>40.00651</v>
      </c>
      <c r="J36" s="24" t="str">
        <f>TRIM(TRUNC('PF_DAILY(Sorted)'!Q32,'PF_DAILY(Sorted)'!$K32))</f>
        <v>40.00651</v>
      </c>
      <c r="K36" s="24" t="str">
        <f>TRIM(TRUNC('PF_DAILY(Sorted)'!R32,'PF_DAILY(Sorted)'!$K32))</f>
        <v>0.07042</v>
      </c>
      <c r="L36" s="24" t="str">
        <f>TRIM(TRUNC('PF_DAILY(Sorted)'!S32,'PF_DAILY(Sorted)'!$K32))</f>
        <v>0.19664</v>
      </c>
      <c r="M36" s="24" t="str">
        <f>TRIM(TRUNC('PF_DAILY(Sorted)'!T32,'PF_DAILY(Sorted)'!$K32))</f>
        <v>0.13353</v>
      </c>
      <c r="N36" s="28">
        <f>'PF_DAILY(Sorted)'!U32</f>
        <v>3.3300000000000001E-3</v>
      </c>
    </row>
    <row r="37" spans="2:14" s="9" customFormat="1" ht="65.150000000000006" customHeight="1" x14ac:dyDescent="0.3">
      <c r="B37" s="25">
        <v>32</v>
      </c>
      <c r="C37" s="34" t="str">
        <f>'PF_DAILY(Sorted)'!J33</f>
        <v>Australian Dollar/Norwegian Krone</v>
      </c>
      <c r="D37" s="26" t="str">
        <f>'PF_DAILY(Sorted)'!E33</f>
        <v>AUDNOK</v>
      </c>
      <c r="E37" s="27" t="str">
        <f>TRIM(TRUNC('PF_DAILY(Sorted)'!L33,'PF_DAILY(Sorted)'!$K33))</f>
        <v>6.5948</v>
      </c>
      <c r="F37" s="27" t="str">
        <f>TRIM(TRUNC('PF_DAILY(Sorted)'!M33,'PF_DAILY(Sorted)'!$K33))</f>
        <v>6.6398</v>
      </c>
      <c r="G37" s="27" t="str">
        <f>TRIM(TRUNC('PF_DAILY(Sorted)'!N33,'PF_DAILY(Sorted)'!$K33))</f>
        <v>6.584</v>
      </c>
      <c r="H37" s="27" t="str">
        <f>TRIM(TRUNC('PF_DAILY(Sorted)'!O33,'PF_DAILY(Sorted)'!$K33))</f>
        <v>6.6323</v>
      </c>
      <c r="I37" s="27" t="str">
        <f>TRIM(TRUNC('PF_DAILY(Sorted)'!P33,'PF_DAILY(Sorted)'!$K33))</f>
        <v>6.6051</v>
      </c>
      <c r="J37" s="27" t="str">
        <f>TRIM(TRUNC('PF_DAILY(Sorted)'!Q33,'PF_DAILY(Sorted)'!$K33))</f>
        <v>6.5744</v>
      </c>
      <c r="K37" s="27" t="str">
        <f>TRIM(TRUNC('PF_DAILY(Sorted)'!R33,'PF_DAILY(Sorted)'!$K33))</f>
        <v>0.0347</v>
      </c>
      <c r="L37" s="27" t="str">
        <f>TRIM(TRUNC('PF_DAILY(Sorted)'!S33,'PF_DAILY(Sorted)'!$K33))</f>
        <v>0.0096</v>
      </c>
      <c r="M37" s="27" t="str">
        <f>TRIM(TRUNC('PF_DAILY(Sorted)'!T33,'PF_DAILY(Sorted)'!$K33))</f>
        <v>0.0221</v>
      </c>
      <c r="N37" s="29">
        <f>'PF_DAILY(Sorted)'!U33</f>
        <v>3.3400000000000001E-3</v>
      </c>
    </row>
    <row r="38" spans="2:14" s="8" customFormat="1" ht="65.150000000000006" customHeight="1" x14ac:dyDescent="0.3">
      <c r="B38" s="22">
        <v>33</v>
      </c>
      <c r="C38" s="35" t="str">
        <f>'PF_DAILY(Sorted)'!J34</f>
        <v>EUR/Turkish Lira</v>
      </c>
      <c r="D38" s="23" t="str">
        <f>'PF_DAILY(Sorted)'!E34</f>
        <v>EURTRY</v>
      </c>
      <c r="E38" s="24" t="str">
        <f>TRIM(TRUNC('PF_DAILY(Sorted)'!L34,'PF_DAILY(Sorted)'!$K34))</f>
        <v>46.83917</v>
      </c>
      <c r="F38" s="24" t="str">
        <f>TRIM(TRUNC('PF_DAILY(Sorted)'!M34,'PF_DAILY(Sorted)'!$K34))</f>
        <v>47.14366</v>
      </c>
      <c r="G38" s="24" t="str">
        <f>TRIM(TRUNC('PF_DAILY(Sorted)'!N34,'PF_DAILY(Sorted)'!$K34))</f>
        <v>46.80866</v>
      </c>
      <c r="H38" s="24" t="str">
        <f>TRIM(TRUNC('PF_DAILY(Sorted)'!O34,'PF_DAILY(Sorted)'!$K34))</f>
        <v>46.96377</v>
      </c>
      <c r="I38" s="24" t="str">
        <f>TRIM(TRUNC('PF_DAILY(Sorted)'!P34,'PF_DAILY(Sorted)'!$K34))</f>
        <v>46.83917</v>
      </c>
      <c r="J38" s="24" t="str">
        <f>TRIM(TRUNC('PF_DAILY(Sorted)'!Q34,'PF_DAILY(Sorted)'!$K34))</f>
        <v>46.83917</v>
      </c>
      <c r="K38" s="24" t="str">
        <f>TRIM(TRUNC('PF_DAILY(Sorted)'!R34,'PF_DAILY(Sorted)'!$K34))</f>
        <v>0.30449</v>
      </c>
      <c r="L38" s="24" t="str">
        <f>TRIM(TRUNC('PF_DAILY(Sorted)'!S34,'PF_DAILY(Sorted)'!$K34))</f>
        <v>0.03051</v>
      </c>
      <c r="M38" s="24" t="str">
        <f>TRIM(TRUNC('PF_DAILY(Sorted)'!T34,'PF_DAILY(Sorted)'!$K34))</f>
        <v>0.1675</v>
      </c>
      <c r="N38" s="28">
        <f>'PF_DAILY(Sorted)'!U34</f>
        <v>3.5699999999999998E-3</v>
      </c>
    </row>
    <row r="39" spans="2:14" s="8" customFormat="1" ht="65.150000000000006" customHeight="1" x14ac:dyDescent="0.3">
      <c r="B39" s="25">
        <v>34</v>
      </c>
      <c r="C39" s="34" t="str">
        <f>'PF_DAILY(Sorted)'!J35</f>
        <v>Gold/Euro</v>
      </c>
      <c r="D39" s="26" t="str">
        <f>'PF_DAILY(Sorted)'!E35</f>
        <v>XAUEUR</v>
      </c>
      <c r="E39" s="27" t="str">
        <f>TRIM(TRUNC('PF_DAILY(Sorted)'!L35,'PF_DAILY(Sorted)'!$K35))</f>
        <v>2826.61</v>
      </c>
      <c r="F39" s="27" t="str">
        <f>TRIM(TRUNC('PF_DAILY(Sorted)'!M35,'PF_DAILY(Sorted)'!$K35))</f>
        <v>2843.95</v>
      </c>
      <c r="G39" s="27" t="str">
        <f>TRIM(TRUNC('PF_DAILY(Sorted)'!N35,'PF_DAILY(Sorted)'!$K35))</f>
        <v>2823.6</v>
      </c>
      <c r="H39" s="27" t="str">
        <f>TRIM(TRUNC('PF_DAILY(Sorted)'!O35,'PF_DAILY(Sorted)'!$K35))</f>
        <v>2840.39</v>
      </c>
      <c r="I39" s="27" t="str">
        <f>TRIM(TRUNC('PF_DAILY(Sorted)'!P35,'PF_DAILY(Sorted)'!$K35))</f>
        <v>2826.61</v>
      </c>
      <c r="J39" s="27" t="str">
        <f>TRIM(TRUNC('PF_DAILY(Sorted)'!Q35,'PF_DAILY(Sorted)'!$K35))</f>
        <v>2826.61</v>
      </c>
      <c r="K39" s="27" t="str">
        <f>TRIM(TRUNC('PF_DAILY(Sorted)'!R35,'PF_DAILY(Sorted)'!$K35))</f>
        <v>17.34</v>
      </c>
      <c r="L39" s="27" t="str">
        <f>TRIM(TRUNC('PF_DAILY(Sorted)'!S35,'PF_DAILY(Sorted)'!$K35))</f>
        <v>3.01</v>
      </c>
      <c r="M39" s="27" t="str">
        <f>TRIM(TRUNC('PF_DAILY(Sorted)'!T35,'PF_DAILY(Sorted)'!$K35))</f>
        <v>10.17</v>
      </c>
      <c r="N39" s="29">
        <f>'PF_DAILY(Sorted)'!U35</f>
        <v>3.5799999999999998E-3</v>
      </c>
    </row>
    <row r="40" spans="2:14" s="8" customFormat="1" ht="65.150000000000006" customHeight="1" x14ac:dyDescent="0.3">
      <c r="B40" s="22">
        <v>35</v>
      </c>
      <c r="C40" s="35" t="str">
        <f>'PF_DAILY(Sorted)'!J36</f>
        <v>British Pound/Norwegian Krone</v>
      </c>
      <c r="D40" s="23" t="str">
        <f>'PF_DAILY(Sorted)'!E36</f>
        <v>GBPNOK</v>
      </c>
      <c r="E40" s="24" t="str">
        <f>TRIM(TRUNC('PF_DAILY(Sorted)'!L36,'PF_DAILY(Sorted)'!$K36))</f>
        <v>13.68927</v>
      </c>
      <c r="F40" s="24" t="str">
        <f>TRIM(TRUNC('PF_DAILY(Sorted)'!M36,'PF_DAILY(Sorted)'!$K36))</f>
        <v>13.72553</v>
      </c>
      <c r="G40" s="24" t="str">
        <f>TRIM(TRUNC('PF_DAILY(Sorted)'!N36,'PF_DAILY(Sorted)'!$K36))</f>
        <v>13.65554</v>
      </c>
      <c r="H40" s="24" t="str">
        <f>TRIM(TRUNC('PF_DAILY(Sorted)'!O36,'PF_DAILY(Sorted)'!$K36))</f>
        <v>13.65925</v>
      </c>
      <c r="I40" s="24" t="str">
        <f>TRIM(TRUNC('PF_DAILY(Sorted)'!P36,'PF_DAILY(Sorted)'!$K36))</f>
        <v>13.68927</v>
      </c>
      <c r="J40" s="24" t="str">
        <f>TRIM(TRUNC('PF_DAILY(Sorted)'!Q36,'PF_DAILY(Sorted)'!$K36))</f>
        <v>13.59298</v>
      </c>
      <c r="K40" s="24" t="str">
        <f>TRIM(TRUNC('PF_DAILY(Sorted)'!R36,'PF_DAILY(Sorted)'!$K36))</f>
        <v>0.03626</v>
      </c>
      <c r="L40" s="24" t="str">
        <f>TRIM(TRUNC('PF_DAILY(Sorted)'!S36,'PF_DAILY(Sorted)'!$K36))</f>
        <v>0.06256</v>
      </c>
      <c r="M40" s="24" t="str">
        <f>TRIM(TRUNC('PF_DAILY(Sorted)'!T36,'PF_DAILY(Sorted)'!$K36))</f>
        <v>0.04941</v>
      </c>
      <c r="N40" s="28">
        <f>'PF_DAILY(Sorted)'!U36</f>
        <v>3.62E-3</v>
      </c>
    </row>
    <row r="41" spans="2:14" s="10" customFormat="1" ht="65.150000000000006" customHeight="1" x14ac:dyDescent="0.3">
      <c r="B41" s="25">
        <v>36</v>
      </c>
      <c r="C41" s="34" t="str">
        <f>'PF_DAILY(Sorted)'!J37</f>
        <v>US Dollar/Romanian Leu</v>
      </c>
      <c r="D41" s="26" t="str">
        <f>'PF_DAILY(Sorted)'!E37</f>
        <v>USDRON</v>
      </c>
      <c r="E41" s="27" t="str">
        <f>TRIM(TRUNC('PF_DAILY(Sorted)'!L37,'PF_DAILY(Sorted)'!$K37))</f>
        <v>4.32365</v>
      </c>
      <c r="F41" s="27" t="str">
        <f>TRIM(TRUNC('PF_DAILY(Sorted)'!M37,'PF_DAILY(Sorted)'!$K37))</f>
        <v>4.35369</v>
      </c>
      <c r="G41" s="27" t="str">
        <f>TRIM(TRUNC('PF_DAILY(Sorted)'!N37,'PF_DAILY(Sorted)'!$K37))</f>
        <v>4.31673</v>
      </c>
      <c r="H41" s="27" t="str">
        <f>TRIM(TRUNC('PF_DAILY(Sorted)'!O37,'PF_DAILY(Sorted)'!$K37))</f>
        <v>4.33144</v>
      </c>
      <c r="I41" s="27" t="str">
        <f>TRIM(TRUNC('PF_DAILY(Sorted)'!P37,'PF_DAILY(Sorted)'!$K37))</f>
        <v>4.32365</v>
      </c>
      <c r="J41" s="27" t="str">
        <f>TRIM(TRUNC('PF_DAILY(Sorted)'!Q37,'PF_DAILY(Sorted)'!$K37))</f>
        <v>4.31819</v>
      </c>
      <c r="K41" s="27" t="str">
        <f>TRIM(TRUNC('PF_DAILY(Sorted)'!R37,'PF_DAILY(Sorted)'!$K37))</f>
        <v>0.03004</v>
      </c>
      <c r="L41" s="27" t="str">
        <f>TRIM(TRUNC('PF_DAILY(Sorted)'!S37,'PF_DAILY(Sorted)'!$K37))</f>
        <v>0.00146</v>
      </c>
      <c r="M41" s="27" t="str">
        <f>TRIM(TRUNC('PF_DAILY(Sorted)'!T37,'PF_DAILY(Sorted)'!$K37))</f>
        <v>0.01575</v>
      </c>
      <c r="N41" s="29">
        <f>'PF_DAILY(Sorted)'!U37</f>
        <v>3.64E-3</v>
      </c>
    </row>
    <row r="42" spans="2:14" s="11" customFormat="1" ht="65.150000000000006" customHeight="1" x14ac:dyDescent="0.3">
      <c r="B42" s="22">
        <v>37</v>
      </c>
      <c r="C42" s="35" t="str">
        <f>'PF_DAILY(Sorted)'!J38</f>
        <v>HTG Oil</v>
      </c>
      <c r="D42" s="23" t="str">
        <f>'PF_DAILY(Sorted)'!E38</f>
        <v>HTG_OIL</v>
      </c>
      <c r="E42" s="24" t="str">
        <f>TRIM(TRUNC('PF_DAILY(Sorted)'!L38,'PF_DAILY(Sorted)'!$K38))</f>
        <v>24024</v>
      </c>
      <c r="F42" s="24" t="str">
        <f>TRIM(TRUNC('PF_DAILY(Sorted)'!M38,'PF_DAILY(Sorted)'!$K38))</f>
        <v>24319</v>
      </c>
      <c r="G42" s="24" t="str">
        <f>TRIM(TRUNC('PF_DAILY(Sorted)'!N38,'PF_DAILY(Sorted)'!$K38))</f>
        <v>23697</v>
      </c>
      <c r="H42" s="24" t="str">
        <f>TRIM(TRUNC('PF_DAILY(Sorted)'!O38,'PF_DAILY(Sorted)'!$K38))</f>
        <v>23929</v>
      </c>
      <c r="I42" s="24" t="str">
        <f>TRIM(TRUNC('PF_DAILY(Sorted)'!P38,'PF_DAILY(Sorted)'!$K38))</f>
        <v>24419</v>
      </c>
      <c r="J42" s="24" t="str">
        <f>TRIM(TRUNC('PF_DAILY(Sorted)'!Q38,'PF_DAILY(Sorted)'!$K38))</f>
        <v>23776</v>
      </c>
      <c r="K42" s="24" t="str">
        <f>TRIM(TRUNC('PF_DAILY(Sorted)'!R38,'PF_DAILY(Sorted)'!$K38))</f>
        <v>100</v>
      </c>
      <c r="L42" s="24" t="str">
        <f>TRIM(TRUNC('PF_DAILY(Sorted)'!S38,'PF_DAILY(Sorted)'!$K38))</f>
        <v>79</v>
      </c>
      <c r="M42" s="24" t="str">
        <f>TRIM(TRUNC('PF_DAILY(Sorted)'!T38,'PF_DAILY(Sorted)'!$K38))</f>
        <v>89</v>
      </c>
      <c r="N42" s="28">
        <f>'PF_DAILY(Sorted)'!U38</f>
        <v>3.7399999999999998E-3</v>
      </c>
    </row>
    <row r="43" spans="2:14" s="8" customFormat="1" ht="65.150000000000006" customHeight="1" x14ac:dyDescent="0.3">
      <c r="B43" s="25">
        <v>38</v>
      </c>
      <c r="C43" s="34" t="str">
        <f>'PF_DAILY(Sorted)'!J39</f>
        <v>Gold/British Pound</v>
      </c>
      <c r="D43" s="26" t="str">
        <f>'PF_DAILY(Sorted)'!E39</f>
        <v>XAUGBP</v>
      </c>
      <c r="E43" s="27" t="str">
        <f>TRIM(TRUNC('PF_DAILY(Sorted)'!L39,'PF_DAILY(Sorted)'!$K39))</f>
        <v>2438.29</v>
      </c>
      <c r="F43" s="27" t="str">
        <f>TRIM(TRUNC('PF_DAILY(Sorted)'!M39,'PF_DAILY(Sorted)'!$K39))</f>
        <v>2454.66</v>
      </c>
      <c r="G43" s="27" t="str">
        <f>TRIM(TRUNC('PF_DAILY(Sorted)'!N39,'PF_DAILY(Sorted)'!$K39))</f>
        <v>2436.31</v>
      </c>
      <c r="H43" s="27" t="str">
        <f>TRIM(TRUNC('PF_DAILY(Sorted)'!O39,'PF_DAILY(Sorted)'!$K39))</f>
        <v>2447.13</v>
      </c>
      <c r="I43" s="27" t="str">
        <f>TRIM(TRUNC('PF_DAILY(Sorted)'!P39,'PF_DAILY(Sorted)'!$K39))</f>
        <v>2438.29</v>
      </c>
      <c r="J43" s="27" t="str">
        <f>TRIM(TRUNC('PF_DAILY(Sorted)'!Q39,'PF_DAILY(Sorted)'!$K39))</f>
        <v>2438.29</v>
      </c>
      <c r="K43" s="27" t="str">
        <f>TRIM(TRUNC('PF_DAILY(Sorted)'!R39,'PF_DAILY(Sorted)'!$K39))</f>
        <v>16.37</v>
      </c>
      <c r="L43" s="27" t="str">
        <f>TRIM(TRUNC('PF_DAILY(Sorted)'!S39,'PF_DAILY(Sorted)'!$K39))</f>
        <v>1.98</v>
      </c>
      <c r="M43" s="27" t="str">
        <f>TRIM(TRUNC('PF_DAILY(Sorted)'!T39,'PF_DAILY(Sorted)'!$K39))</f>
        <v>9.17</v>
      </c>
      <c r="N43" s="29">
        <f>'PF_DAILY(Sorted)'!U39</f>
        <v>3.7499999999999999E-3</v>
      </c>
    </row>
    <row r="44" spans="2:14" s="8" customFormat="1" ht="65.150000000000006" customHeight="1" x14ac:dyDescent="0.3">
      <c r="B44" s="22">
        <v>39</v>
      </c>
      <c r="C44" s="35" t="str">
        <f>'PF_DAILY(Sorted)'!J40</f>
        <v>SP500 Index</v>
      </c>
      <c r="D44" s="23" t="str">
        <f>'PF_DAILY(Sorted)'!E40</f>
        <v>SPX500</v>
      </c>
      <c r="E44" s="24" t="str">
        <f>TRIM(TRUNC('PF_DAILY(Sorted)'!L40,'PF_DAILY(Sorted)'!$K40))</f>
        <v>6260.7</v>
      </c>
      <c r="F44" s="24" t="str">
        <f>TRIM(TRUNC('PF_DAILY(Sorted)'!M40,'PF_DAILY(Sorted)'!$K40))</f>
        <v>6289.7</v>
      </c>
      <c r="G44" s="24" t="str">
        <f>TRIM(TRUNC('PF_DAILY(Sorted)'!N40,'PF_DAILY(Sorted)'!$K40))</f>
        <v>6241.7</v>
      </c>
      <c r="H44" s="24" t="str">
        <f>TRIM(TRUNC('PF_DAILY(Sorted)'!O40,'PF_DAILY(Sorted)'!$K40))</f>
        <v>6276.2</v>
      </c>
      <c r="I44" s="24" t="str">
        <f>TRIM(TRUNC('PF_DAILY(Sorted)'!P40,'PF_DAILY(Sorted)'!$K40))</f>
        <v>6260.7</v>
      </c>
      <c r="J44" s="24" t="str">
        <f>TRIM(TRUNC('PF_DAILY(Sorted)'!Q40,'PF_DAILY(Sorted)'!$K40))</f>
        <v>6260.7</v>
      </c>
      <c r="K44" s="24" t="str">
        <f>TRIM(TRUNC('PF_DAILY(Sorted)'!R40,'PF_DAILY(Sorted)'!$K40))</f>
        <v>29</v>
      </c>
      <c r="L44" s="24" t="str">
        <f>TRIM(TRUNC('PF_DAILY(Sorted)'!S40,'PF_DAILY(Sorted)'!$K40))</f>
        <v>19</v>
      </c>
      <c r="M44" s="24" t="str">
        <f>TRIM(TRUNC('PF_DAILY(Sorted)'!T40,'PF_DAILY(Sorted)'!$K40))</f>
        <v>24</v>
      </c>
      <c r="N44" s="28">
        <f>'PF_DAILY(Sorted)'!U40</f>
        <v>3.82E-3</v>
      </c>
    </row>
    <row r="45" spans="2:14" s="8" customFormat="1" ht="65.150000000000006" customHeight="1" x14ac:dyDescent="0.3">
      <c r="B45" s="25">
        <v>40</v>
      </c>
      <c r="C45" s="34" t="str">
        <f>'PF_DAILY(Sorted)'!J41</f>
        <v>Wheat</v>
      </c>
      <c r="D45" s="26" t="str">
        <f>'PF_DAILY(Sorted)'!E41</f>
        <v>WHEAT</v>
      </c>
      <c r="E45" s="27" t="str">
        <f>TRIM(TRUNC('PF_DAILY(Sorted)'!L41,'PF_DAILY(Sorted)'!$K41))</f>
        <v>543.75</v>
      </c>
      <c r="F45" s="27" t="str">
        <f>TRIM(TRUNC('PF_DAILY(Sorted)'!M41,'PF_DAILY(Sorted)'!$K41))</f>
        <v>554.75</v>
      </c>
      <c r="G45" s="27" t="str">
        <f>TRIM(TRUNC('PF_DAILY(Sorted)'!N41,'PF_DAILY(Sorted)'!$K41))</f>
        <v>540.5</v>
      </c>
      <c r="H45" s="27" t="str">
        <f>TRIM(TRUNC('PF_DAILY(Sorted)'!O41,'PF_DAILY(Sorted)'!$K41))</f>
        <v>553.75</v>
      </c>
      <c r="I45" s="27" t="str">
        <f>TRIM(TRUNC('PF_DAILY(Sorted)'!P41,'PF_DAILY(Sorted)'!$K41))</f>
        <v>552.31</v>
      </c>
      <c r="J45" s="27" t="str">
        <f>TRIM(TRUNC('PF_DAILY(Sorted)'!Q41,'PF_DAILY(Sorted)'!$K41))</f>
        <v>538.64</v>
      </c>
      <c r="K45" s="27" t="str">
        <f>TRIM(TRUNC('PF_DAILY(Sorted)'!R41,'PF_DAILY(Sorted)'!$K41))</f>
        <v>2.44</v>
      </c>
      <c r="L45" s="27" t="str">
        <f>TRIM(TRUNC('PF_DAILY(Sorted)'!S41,'PF_DAILY(Sorted)'!$K41))</f>
        <v>1.86</v>
      </c>
      <c r="M45" s="27" t="str">
        <f>TRIM(TRUNC('PF_DAILY(Sorted)'!T41,'PF_DAILY(Sorted)'!$K41))</f>
        <v>2.15</v>
      </c>
      <c r="N45" s="29">
        <f>'PF_DAILY(Sorted)'!U41</f>
        <v>3.8800000000000002E-3</v>
      </c>
    </row>
    <row r="46" spans="2:14" s="8" customFormat="1" ht="65.150000000000006" customHeight="1" x14ac:dyDescent="0.3">
      <c r="B46" s="22">
        <v>41</v>
      </c>
      <c r="C46" s="35" t="str">
        <f>'PF_DAILY(Sorted)'!J42</f>
        <v>Australian Dollar/Canadian Dollar</v>
      </c>
      <c r="D46" s="23" t="str">
        <f>'PF_DAILY(Sorted)'!E42</f>
        <v>AUDCAD</v>
      </c>
      <c r="E46" s="24" t="str">
        <f>TRIM(TRUNC('PF_DAILY(Sorted)'!L42,'PF_DAILY(Sorted)'!$K42))</f>
        <v>0.894</v>
      </c>
      <c r="F46" s="24" t="str">
        <f>TRIM(TRUNC('PF_DAILY(Sorted)'!M42,'PF_DAILY(Sorted)'!$K42))</f>
        <v>0.90047</v>
      </c>
      <c r="G46" s="24" t="str">
        <f>TRIM(TRUNC('PF_DAILY(Sorted)'!N42,'PF_DAILY(Sorted)'!$K42))</f>
        <v>0.89252</v>
      </c>
      <c r="H46" s="24" t="str">
        <f>TRIM(TRUNC('PF_DAILY(Sorted)'!O42,'PF_DAILY(Sorted)'!$K42))</f>
        <v>0.89907</v>
      </c>
      <c r="I46" s="24" t="str">
        <f>TRIM(TRUNC('PF_DAILY(Sorted)'!P42,'PF_DAILY(Sorted)'!$K42))</f>
        <v>0.894</v>
      </c>
      <c r="J46" s="24" t="str">
        <f>TRIM(TRUNC('PF_DAILY(Sorted)'!Q42,'PF_DAILY(Sorted)'!$K42))</f>
        <v>0.89199</v>
      </c>
      <c r="K46" s="24" t="str">
        <f>TRIM(TRUNC('PF_DAILY(Sorted)'!R42,'PF_DAILY(Sorted)'!$K42))</f>
        <v>0.00647</v>
      </c>
      <c r="L46" s="24" t="str">
        <f>TRIM(TRUNC('PF_DAILY(Sorted)'!S42,'PF_DAILY(Sorted)'!$K42))</f>
        <v>0.00053</v>
      </c>
      <c r="M46" s="24" t="str">
        <f>TRIM(TRUNC('PF_DAILY(Sorted)'!T42,'PF_DAILY(Sorted)'!$K42))</f>
        <v>0.0035</v>
      </c>
      <c r="N46" s="28">
        <f>'PF_DAILY(Sorted)'!U42</f>
        <v>3.8899999999999998E-3</v>
      </c>
    </row>
    <row r="47" spans="2:14" s="9" customFormat="1" ht="65.150000000000006" customHeight="1" x14ac:dyDescent="0.3">
      <c r="B47" s="25">
        <v>42</v>
      </c>
      <c r="C47" s="34" t="str">
        <f>'PF_DAILY(Sorted)'!J43</f>
        <v>Dow Jones Index</v>
      </c>
      <c r="D47" s="26" t="str">
        <f>'PF_DAILY(Sorted)'!E43</f>
        <v>US30</v>
      </c>
      <c r="E47" s="27" t="str">
        <f>TRIM(TRUNC('PF_DAILY(Sorted)'!L43,'PF_DAILY(Sorted)'!$K43))</f>
        <v>44448.7</v>
      </c>
      <c r="F47" s="27" t="str">
        <f>TRIM(TRUNC('PF_DAILY(Sorted)'!M43,'PF_DAILY(Sorted)'!$K43))</f>
        <v>44775.5</v>
      </c>
      <c r="G47" s="27" t="str">
        <f>TRIM(TRUNC('PF_DAILY(Sorted)'!N43,'PF_DAILY(Sorted)'!$K43))</f>
        <v>44299</v>
      </c>
      <c r="H47" s="27" t="str">
        <f>TRIM(TRUNC('PF_DAILY(Sorted)'!O43,'PF_DAILY(Sorted)'!$K43))</f>
        <v>44598.2</v>
      </c>
      <c r="I47" s="27" t="str">
        <f>TRIM(TRUNC('PF_DAILY(Sorted)'!P43,'PF_DAILY(Sorted)'!$K43))</f>
        <v>44468.6</v>
      </c>
      <c r="J47" s="27" t="str">
        <f>TRIM(TRUNC('PF_DAILY(Sorted)'!Q43,'PF_DAILY(Sorted)'!$K43))</f>
        <v>44256.3</v>
      </c>
      <c r="K47" s="27" t="str">
        <f>TRIM(TRUNC('PF_DAILY(Sorted)'!R43,'PF_DAILY(Sorted)'!$K43))</f>
        <v>306.9</v>
      </c>
      <c r="L47" s="27" t="str">
        <f>TRIM(TRUNC('PF_DAILY(Sorted)'!S43,'PF_DAILY(Sorted)'!$K43))</f>
        <v>42.7</v>
      </c>
      <c r="M47" s="27" t="str">
        <f>TRIM(TRUNC('PF_DAILY(Sorted)'!T43,'PF_DAILY(Sorted)'!$K43))</f>
        <v>174.8</v>
      </c>
      <c r="N47" s="29">
        <f>'PF_DAILY(Sorted)'!U43</f>
        <v>3.9199999999999999E-3</v>
      </c>
    </row>
    <row r="48" spans="2:14" s="8" customFormat="1" ht="65.150000000000006" customHeight="1" x14ac:dyDescent="0.3">
      <c r="B48" s="22">
        <v>43</v>
      </c>
      <c r="C48" s="35" t="str">
        <f>'PF_DAILY(Sorted)'!J44</f>
        <v>Gold/Japanese Yen</v>
      </c>
      <c r="D48" s="23" t="str">
        <f>'PF_DAILY(Sorted)'!E44</f>
        <v>XAUJPY</v>
      </c>
      <c r="E48" s="24" t="str">
        <f>TRIM(TRUNC('PF_DAILY(Sorted)'!L44,'PF_DAILY(Sorted)'!$K44))</f>
        <v>484710</v>
      </c>
      <c r="F48" s="24" t="str">
        <f>TRIM(TRUNC('PF_DAILY(Sorted)'!M44,'PF_DAILY(Sorted)'!$K44))</f>
        <v>487428</v>
      </c>
      <c r="G48" s="24" t="str">
        <f>TRIM(TRUNC('PF_DAILY(Sorted)'!N44,'PF_DAILY(Sorted)'!$K44))</f>
        <v>483556</v>
      </c>
      <c r="H48" s="24" t="str">
        <f>TRIM(TRUNC('PF_DAILY(Sorted)'!O44,'PF_DAILY(Sorted)'!$K44))</f>
        <v>486046</v>
      </c>
      <c r="I48" s="24" t="str">
        <f>TRIM(TRUNC('PF_DAILY(Sorted)'!P44,'PF_DAILY(Sorted)'!$K44))</f>
        <v>484710</v>
      </c>
      <c r="J48" s="24" t="str">
        <f>TRIM(TRUNC('PF_DAILY(Sorted)'!Q44,'PF_DAILY(Sorted)'!$K44))</f>
        <v>484710</v>
      </c>
      <c r="K48" s="24" t="str">
        <f>TRIM(TRUNC('PF_DAILY(Sorted)'!R44,'PF_DAILY(Sorted)'!$K44))</f>
        <v>2718</v>
      </c>
      <c r="L48" s="24" t="str">
        <f>TRIM(TRUNC('PF_DAILY(Sorted)'!S44,'PF_DAILY(Sorted)'!$K44))</f>
        <v>1154</v>
      </c>
      <c r="M48" s="24" t="str">
        <f>TRIM(TRUNC('PF_DAILY(Sorted)'!T44,'PF_DAILY(Sorted)'!$K44))</f>
        <v>1936</v>
      </c>
      <c r="N48" s="28">
        <f>'PF_DAILY(Sorted)'!U44</f>
        <v>3.98E-3</v>
      </c>
    </row>
    <row r="49" spans="2:14" s="8" customFormat="1" ht="65.150000000000006" customHeight="1" x14ac:dyDescent="0.3">
      <c r="B49" s="25">
        <v>44</v>
      </c>
      <c r="C49" s="34" t="str">
        <f>'PF_DAILY(Sorted)'!J45</f>
        <v>Nasdaq Index</v>
      </c>
      <c r="D49" s="26" t="str">
        <f>'PF_DAILY(Sorted)'!E45</f>
        <v>NAS100</v>
      </c>
      <c r="E49" s="27" t="str">
        <f>TRIM(TRUNC('PF_DAILY(Sorted)'!L45,'PF_DAILY(Sorted)'!$K45))</f>
        <v>22851.5</v>
      </c>
      <c r="F49" s="27" t="str">
        <f>TRIM(TRUNC('PF_DAILY(Sorted)'!M45,'PF_DAILY(Sorted)'!$K45))</f>
        <v>22900.1</v>
      </c>
      <c r="G49" s="27" t="str">
        <f>TRIM(TRUNC('PF_DAILY(Sorted)'!N45,'PF_DAILY(Sorted)'!$K45))</f>
        <v>22712.9</v>
      </c>
      <c r="H49" s="27" t="str">
        <f>TRIM(TRUNC('PF_DAILY(Sorted)'!O45,'PF_DAILY(Sorted)'!$K45))</f>
        <v>22820</v>
      </c>
      <c r="I49" s="27" t="str">
        <f>TRIM(TRUNC('PF_DAILY(Sorted)'!P45,'PF_DAILY(Sorted)'!$K45))</f>
        <v>22851.5</v>
      </c>
      <c r="J49" s="27" t="str">
        <f>TRIM(TRUNC('PF_DAILY(Sorted)'!Q45,'PF_DAILY(Sorted)'!$K45))</f>
        <v>22851.5</v>
      </c>
      <c r="K49" s="27" t="str">
        <f>TRIM(TRUNC('PF_DAILY(Sorted)'!R45,'PF_DAILY(Sorted)'!$K45))</f>
        <v>48.6</v>
      </c>
      <c r="L49" s="27" t="str">
        <f>TRIM(TRUNC('PF_DAILY(Sorted)'!S45,'PF_DAILY(Sorted)'!$K45))</f>
        <v>138.6</v>
      </c>
      <c r="M49" s="27" t="str">
        <f>TRIM(TRUNC('PF_DAILY(Sorted)'!T45,'PF_DAILY(Sorted)'!$K45))</f>
        <v>93.6</v>
      </c>
      <c r="N49" s="29">
        <f>'PF_DAILY(Sorted)'!U45</f>
        <v>4.1000000000000003E-3</v>
      </c>
    </row>
    <row r="50" spans="2:14" s="8" customFormat="1" ht="65.150000000000006" customHeight="1" x14ac:dyDescent="0.3">
      <c r="B50" s="22">
        <v>45</v>
      </c>
      <c r="C50" s="35" t="str">
        <f>'PF_DAILY(Sorted)'!J46</f>
        <v>US Dollar/Hungarian Forint</v>
      </c>
      <c r="D50" s="23" t="str">
        <f>'PF_DAILY(Sorted)'!E46</f>
        <v>USDHUF</v>
      </c>
      <c r="E50" s="24" t="str">
        <f>TRIM(TRUNC('PF_DAILY(Sorted)'!L46,'PF_DAILY(Sorted)'!$K46))</f>
        <v>340.656</v>
      </c>
      <c r="F50" s="24" t="str">
        <f>TRIM(TRUNC('PF_DAILY(Sorted)'!M46,'PF_DAILY(Sorted)'!$K46))</f>
        <v>341.96</v>
      </c>
      <c r="G50" s="24" t="str">
        <f>TRIM(TRUNC('PF_DAILY(Sorted)'!N46,'PF_DAILY(Sorted)'!$K46))</f>
        <v>339.773</v>
      </c>
      <c r="H50" s="24" t="str">
        <f>TRIM(TRUNC('PF_DAILY(Sorted)'!O46,'PF_DAILY(Sorted)'!$K46))</f>
        <v>340.61</v>
      </c>
      <c r="I50" s="24" t="str">
        <f>TRIM(TRUNC('PF_DAILY(Sorted)'!P46,'PF_DAILY(Sorted)'!$K46))</f>
        <v>343.926</v>
      </c>
      <c r="J50" s="24" t="str">
        <f>TRIM(TRUNC('PF_DAILY(Sorted)'!Q46,'PF_DAILY(Sorted)'!$K46))</f>
        <v>340.656</v>
      </c>
      <c r="K50" s="24" t="str">
        <f>TRIM(TRUNC('PF_DAILY(Sorted)'!R46,'PF_DAILY(Sorted)'!$K46))</f>
        <v>1.966</v>
      </c>
      <c r="L50" s="24" t="str">
        <f>TRIM(TRUNC('PF_DAILY(Sorted)'!S46,'PF_DAILY(Sorted)'!$K46))</f>
        <v>0.883</v>
      </c>
      <c r="M50" s="24" t="str">
        <f>TRIM(TRUNC('PF_DAILY(Sorted)'!T46,'PF_DAILY(Sorted)'!$K46))</f>
        <v>1.424</v>
      </c>
      <c r="N50" s="28">
        <f>'PF_DAILY(Sorted)'!U46</f>
        <v>4.1799999999999997E-3</v>
      </c>
    </row>
    <row r="51" spans="2:14" s="10" customFormat="1" ht="65.150000000000006" customHeight="1" x14ac:dyDescent="0.3">
      <c r="B51" s="25">
        <v>46</v>
      </c>
      <c r="C51" s="34" t="str">
        <f>'PF_DAILY(Sorted)'!J47</f>
        <v>EUR/Norwegian Krone</v>
      </c>
      <c r="D51" s="26" t="str">
        <f>'PF_DAILY(Sorted)'!E47</f>
        <v>EURNOK</v>
      </c>
      <c r="E51" s="27" t="str">
        <f>TRIM(TRUNC('PF_DAILY(Sorted)'!L47,'PF_DAILY(Sorted)'!$K47))</f>
        <v>11.81686</v>
      </c>
      <c r="F51" s="27" t="str">
        <f>TRIM(TRUNC('PF_DAILY(Sorted)'!M47,'PF_DAILY(Sorted)'!$K47))</f>
        <v>11.84234</v>
      </c>
      <c r="G51" s="27" t="str">
        <f>TRIM(TRUNC('PF_DAILY(Sorted)'!N47,'PF_DAILY(Sorted)'!$K47))</f>
        <v>11.77254</v>
      </c>
      <c r="H51" s="27" t="str">
        <f>TRIM(TRUNC('PF_DAILY(Sorted)'!O47,'PF_DAILY(Sorted)'!$K47))</f>
        <v>11.77254</v>
      </c>
      <c r="I51" s="27" t="str">
        <f>TRIM(TRUNC('PF_DAILY(Sorted)'!P47,'PF_DAILY(Sorted)'!$K47))</f>
        <v>11.89927</v>
      </c>
      <c r="J51" s="27" t="str">
        <f>TRIM(TRUNC('PF_DAILY(Sorted)'!Q47,'PF_DAILY(Sorted)'!$K47))</f>
        <v>11.81686</v>
      </c>
      <c r="K51" s="27" t="str">
        <f>TRIM(TRUNC('PF_DAILY(Sorted)'!R47,'PF_DAILY(Sorted)'!$K47))</f>
        <v>0.05693</v>
      </c>
      <c r="L51" s="27" t="str">
        <f>TRIM(TRUNC('PF_DAILY(Sorted)'!S47,'PF_DAILY(Sorted)'!$K47))</f>
        <v>0.04432</v>
      </c>
      <c r="M51" s="27" t="str">
        <f>TRIM(TRUNC('PF_DAILY(Sorted)'!T47,'PF_DAILY(Sorted)'!$K47))</f>
        <v>0.05063</v>
      </c>
      <c r="N51" s="29">
        <f>'PF_DAILY(Sorted)'!U47</f>
        <v>4.3E-3</v>
      </c>
    </row>
    <row r="52" spans="2:14" s="11" customFormat="1" ht="65.150000000000006" customHeight="1" x14ac:dyDescent="0.3">
      <c r="B52" s="22">
        <v>47</v>
      </c>
      <c r="C52" s="35" t="str">
        <f>'PF_DAILY(Sorted)'!J48</f>
        <v>EUR/Swiss Franc</v>
      </c>
      <c r="D52" s="23" t="str">
        <f>'PF_DAILY(Sorted)'!E48</f>
        <v>EURCHF</v>
      </c>
      <c r="E52" s="24" t="str">
        <f>TRIM(TRUNC('PF_DAILY(Sorted)'!L48,'PF_DAILY(Sorted)'!$K48))</f>
        <v>0.92996</v>
      </c>
      <c r="F52" s="24" t="str">
        <f>TRIM(TRUNC('PF_DAILY(Sorted)'!M48,'PF_DAILY(Sorted)'!$K48))</f>
        <v>0.93275</v>
      </c>
      <c r="G52" s="24" t="str">
        <f>TRIM(TRUNC('PF_DAILY(Sorted)'!N48,'PF_DAILY(Sorted)'!$K48))</f>
        <v>0.92962</v>
      </c>
      <c r="H52" s="24" t="str">
        <f>TRIM(TRUNC('PF_DAILY(Sorted)'!O48,'PF_DAILY(Sorted)'!$K48))</f>
        <v>0.93226</v>
      </c>
      <c r="I52" s="24" t="str">
        <f>TRIM(TRUNC('PF_DAILY(Sorted)'!P48,'PF_DAILY(Sorted)'!$K48))</f>
        <v>0.93013</v>
      </c>
      <c r="J52" s="24" t="str">
        <f>TRIM(TRUNC('PF_DAILY(Sorted)'!Q48,'PF_DAILY(Sorted)'!$K48))</f>
        <v>0.924</v>
      </c>
      <c r="K52" s="24" t="str">
        <f>TRIM(TRUNC('PF_DAILY(Sorted)'!R48,'PF_DAILY(Sorted)'!$K48))</f>
        <v>0.00262</v>
      </c>
      <c r="L52" s="24" t="str">
        <f>TRIM(TRUNC('PF_DAILY(Sorted)'!S48,'PF_DAILY(Sorted)'!$K48))</f>
        <v>0.00562</v>
      </c>
      <c r="M52" s="24" t="str">
        <f>TRIM(TRUNC('PF_DAILY(Sorted)'!T48,'PF_DAILY(Sorted)'!$K48))</f>
        <v>0.00412</v>
      </c>
      <c r="N52" s="28">
        <f>'PF_DAILY(Sorted)'!U48</f>
        <v>4.4200000000000003E-3</v>
      </c>
    </row>
    <row r="53" spans="2:14" s="8" customFormat="1" ht="65.150000000000006" customHeight="1" x14ac:dyDescent="0.3">
      <c r="B53" s="25">
        <v>48</v>
      </c>
      <c r="C53" s="34" t="str">
        <f>'PF_DAILY(Sorted)'!J49</f>
        <v>Swiss Franc/Hungarian Forint</v>
      </c>
      <c r="D53" s="26" t="str">
        <f>'PF_DAILY(Sorted)'!E49</f>
        <v>CHFHUF</v>
      </c>
      <c r="E53" s="27" t="str">
        <f>TRIM(TRUNC('PF_DAILY(Sorted)'!L49,'PF_DAILY(Sorted)'!$K49))</f>
        <v>428.596</v>
      </c>
      <c r="F53" s="27" t="str">
        <f>TRIM(TRUNC('PF_DAILY(Sorted)'!M49,'PF_DAILY(Sorted)'!$K49))</f>
        <v>429.38</v>
      </c>
      <c r="G53" s="27" t="str">
        <f>TRIM(TRUNC('PF_DAILY(Sorted)'!N49,'PF_DAILY(Sorted)'!$K49))</f>
        <v>426.931</v>
      </c>
      <c r="H53" s="27" t="str">
        <f>TRIM(TRUNC('PF_DAILY(Sorted)'!O49,'PF_DAILY(Sorted)'!$K49))</f>
        <v>427.057</v>
      </c>
      <c r="I53" s="27" t="str">
        <f>TRIM(TRUNC('PF_DAILY(Sorted)'!P49,'PF_DAILY(Sorted)'!$K49))</f>
        <v>428.596</v>
      </c>
      <c r="J53" s="27" t="str">
        <f>TRIM(TRUNC('PF_DAILY(Sorted)'!Q49,'PF_DAILY(Sorted)'!$K49))</f>
        <v>423.879</v>
      </c>
      <c r="K53" s="27" t="str">
        <f>TRIM(TRUNC('PF_DAILY(Sorted)'!R49,'PF_DAILY(Sorted)'!$K49))</f>
        <v>0.784</v>
      </c>
      <c r="L53" s="27" t="str">
        <f>TRIM(TRUNC('PF_DAILY(Sorted)'!S49,'PF_DAILY(Sorted)'!$K49))</f>
        <v>3.052</v>
      </c>
      <c r="M53" s="27" t="str">
        <f>TRIM(TRUNC('PF_DAILY(Sorted)'!T49,'PF_DAILY(Sorted)'!$K49))</f>
        <v>1.918</v>
      </c>
      <c r="N53" s="29">
        <f>'PF_DAILY(Sorted)'!U49</f>
        <v>4.4900000000000001E-3</v>
      </c>
    </row>
    <row r="54" spans="2:14" s="8" customFormat="1" ht="65.150000000000006" customHeight="1" x14ac:dyDescent="0.3">
      <c r="B54" s="22">
        <v>49</v>
      </c>
      <c r="C54" s="35" t="str">
        <f>'PF_DAILY(Sorted)'!J50</f>
        <v>EUR/Australian Dollar</v>
      </c>
      <c r="D54" s="23" t="str">
        <f>'PF_DAILY(Sorted)'!E50</f>
        <v>EURAUD</v>
      </c>
      <c r="E54" s="24" t="str">
        <f>TRIM(TRUNC('PF_DAILY(Sorted)'!L50,'PF_DAILY(Sorted)'!$K50))</f>
        <v>1.79088</v>
      </c>
      <c r="F54" s="24" t="str">
        <f>TRIM(TRUNC('PF_DAILY(Sorted)'!M50,'PF_DAILY(Sorted)'!$K50))</f>
        <v>1.79641</v>
      </c>
      <c r="G54" s="24" t="str">
        <f>TRIM(TRUNC('PF_DAILY(Sorted)'!N50,'PF_DAILY(Sorted)'!$K50))</f>
        <v>1.77418</v>
      </c>
      <c r="H54" s="24" t="str">
        <f>TRIM(TRUNC('PF_DAILY(Sorted)'!O50,'PF_DAILY(Sorted)'!$K50))</f>
        <v>1.77559</v>
      </c>
      <c r="I54" s="24" t="str">
        <f>TRIM(TRUNC('PF_DAILY(Sorted)'!P50,'PF_DAILY(Sorted)'!$K50))</f>
        <v>1.79088</v>
      </c>
      <c r="J54" s="24" t="str">
        <f>TRIM(TRUNC('PF_DAILY(Sorted)'!Q50,'PF_DAILY(Sorted)'!$K50))</f>
        <v>1.76374</v>
      </c>
      <c r="K54" s="24" t="str">
        <f>TRIM(TRUNC('PF_DAILY(Sorted)'!R50,'PF_DAILY(Sorted)'!$K50))</f>
        <v>0.00553</v>
      </c>
      <c r="L54" s="24" t="str">
        <f>TRIM(TRUNC('PF_DAILY(Sorted)'!S50,'PF_DAILY(Sorted)'!$K50))</f>
        <v>0.01044</v>
      </c>
      <c r="M54" s="24" t="str">
        <f>TRIM(TRUNC('PF_DAILY(Sorted)'!T50,'PF_DAILY(Sorted)'!$K50))</f>
        <v>0.00799</v>
      </c>
      <c r="N54" s="28">
        <f>'PF_DAILY(Sorted)'!U50</f>
        <v>4.4999999999999997E-3</v>
      </c>
    </row>
    <row r="55" spans="2:14" s="8" customFormat="1" ht="65.150000000000006" customHeight="1" x14ac:dyDescent="0.3">
      <c r="B55" s="25">
        <v>50</v>
      </c>
      <c r="C55" s="34" t="str">
        <f>'PF_DAILY(Sorted)'!J51</f>
        <v>British Pound/Japanese Yen</v>
      </c>
      <c r="D55" s="26" t="str">
        <f>'PF_DAILY(Sorted)'!E51</f>
        <v>GBPJPY</v>
      </c>
      <c r="E55" s="27" t="str">
        <f>TRIM(TRUNC('PF_DAILY(Sorted)'!L51,'PF_DAILY(Sorted)'!$K51))</f>
        <v>198.576</v>
      </c>
      <c r="F55" s="27" t="str">
        <f>TRIM(TRUNC('PF_DAILY(Sorted)'!M51,'PF_DAILY(Sorted)'!$K51))</f>
        <v>199.229</v>
      </c>
      <c r="G55" s="27" t="str">
        <f>TRIM(TRUNC('PF_DAILY(Sorted)'!N51,'PF_DAILY(Sorted)'!$K51))</f>
        <v>198.355</v>
      </c>
      <c r="H55" s="27" t="str">
        <f>TRIM(TRUNC('PF_DAILY(Sorted)'!O51,'PF_DAILY(Sorted)'!$K51))</f>
        <v>198.507</v>
      </c>
      <c r="I55" s="27" t="str">
        <f>TRIM(TRUNC('PF_DAILY(Sorted)'!P51,'PF_DAILY(Sorted)'!$K51))</f>
        <v>199.718</v>
      </c>
      <c r="J55" s="27" t="str">
        <f>TRIM(TRUNC('PF_DAILY(Sorted)'!Q51,'PF_DAILY(Sorted)'!$K51))</f>
        <v>197.049</v>
      </c>
      <c r="K55" s="27" t="str">
        <f>TRIM(TRUNC('PF_DAILY(Sorted)'!R51,'PF_DAILY(Sorted)'!$K51))</f>
        <v>0.489</v>
      </c>
      <c r="L55" s="27" t="str">
        <f>TRIM(TRUNC('PF_DAILY(Sorted)'!S51,'PF_DAILY(Sorted)'!$K51))</f>
        <v>1.306</v>
      </c>
      <c r="M55" s="27" t="str">
        <f>TRIM(TRUNC('PF_DAILY(Sorted)'!T51,'PF_DAILY(Sorted)'!$K51))</f>
        <v>0.897</v>
      </c>
      <c r="N55" s="29">
        <f>'PF_DAILY(Sorted)'!U51</f>
        <v>4.5199999999999997E-3</v>
      </c>
    </row>
    <row r="56" spans="2:14" s="8" customFormat="1" ht="65.150000000000006" customHeight="1" x14ac:dyDescent="0.3">
      <c r="B56" s="22">
        <v>51</v>
      </c>
      <c r="C56" s="35" t="str">
        <f>'PF_DAILY(Sorted)'!J52</f>
        <v>Gold/Australian Dollar</v>
      </c>
      <c r="D56" s="23" t="str">
        <f>'PF_DAILY(Sorted)'!E52</f>
        <v>XAUAUD</v>
      </c>
      <c r="E56" s="24" t="str">
        <f>TRIM(TRUNC('PF_DAILY(Sorted)'!L52,'PF_DAILY(Sorted)'!$K52))</f>
        <v>5068.6</v>
      </c>
      <c r="F56" s="24" t="str">
        <f>TRIM(TRUNC('PF_DAILY(Sorted)'!M52,'PF_DAILY(Sorted)'!$K52))</f>
        <v>5082.72</v>
      </c>
      <c r="G56" s="24" t="str">
        <f>TRIM(TRUNC('PF_DAILY(Sorted)'!N52,'PF_DAILY(Sorted)'!$K52))</f>
        <v>5036.93</v>
      </c>
      <c r="H56" s="24" t="str">
        <f>TRIM(TRUNC('PF_DAILY(Sorted)'!O52,'PF_DAILY(Sorted)'!$K52))</f>
        <v>5043.84</v>
      </c>
      <c r="I56" s="24" t="str">
        <f>TRIM(TRUNC('PF_DAILY(Sorted)'!P52,'PF_DAILY(Sorted)'!$K52))</f>
        <v>5068.6</v>
      </c>
      <c r="J56" s="24" t="str">
        <f>TRIM(TRUNC('PF_DAILY(Sorted)'!Q52,'PF_DAILY(Sorted)'!$K52))</f>
        <v>5068.6</v>
      </c>
      <c r="K56" s="24" t="str">
        <f>TRIM(TRUNC('PF_DAILY(Sorted)'!R52,'PF_DAILY(Sorted)'!$K52))</f>
        <v>14.12</v>
      </c>
      <c r="L56" s="24" t="str">
        <f>TRIM(TRUNC('PF_DAILY(Sorted)'!S52,'PF_DAILY(Sorted)'!$K52))</f>
        <v>31.67</v>
      </c>
      <c r="M56" s="24" t="str">
        <f>TRIM(TRUNC('PF_DAILY(Sorted)'!T52,'PF_DAILY(Sorted)'!$K52))</f>
        <v>22.89</v>
      </c>
      <c r="N56" s="28">
        <f>'PF_DAILY(Sorted)'!U52</f>
        <v>4.5399999999999998E-3</v>
      </c>
    </row>
    <row r="57" spans="2:14" s="9" customFormat="1" ht="65.150000000000006" customHeight="1" x14ac:dyDescent="0.3">
      <c r="B57" s="25">
        <v>52</v>
      </c>
      <c r="C57" s="34" t="str">
        <f>'PF_DAILY(Sorted)'!J53</f>
        <v>Gold/Swiss Franc</v>
      </c>
      <c r="D57" s="26" t="str">
        <f>'PF_DAILY(Sorted)'!E53</f>
        <v>XAUCHF</v>
      </c>
      <c r="E57" s="27" t="str">
        <f>TRIM(TRUNC('PF_DAILY(Sorted)'!L53,'PF_DAILY(Sorted)'!$K53))</f>
        <v>2630.13</v>
      </c>
      <c r="F57" s="27" t="str">
        <f>TRIM(TRUNC('PF_DAILY(Sorted)'!M53,'PF_DAILY(Sorted)'!$K53))</f>
        <v>2652.01</v>
      </c>
      <c r="G57" s="27" t="str">
        <f>TRIM(TRUNC('PF_DAILY(Sorted)'!N53,'PF_DAILY(Sorted)'!$K53))</f>
        <v>2627.57</v>
      </c>
      <c r="H57" s="27" t="str">
        <f>TRIM(TRUNC('PF_DAILY(Sorted)'!O53,'PF_DAILY(Sorted)'!$K53))</f>
        <v>2648.2</v>
      </c>
      <c r="I57" s="27" t="str">
        <f>TRIM(TRUNC('PF_DAILY(Sorted)'!P53,'PF_DAILY(Sorted)'!$K53))</f>
        <v>2630.13</v>
      </c>
      <c r="J57" s="27" t="str">
        <f>TRIM(TRUNC('PF_DAILY(Sorted)'!Q53,'PF_DAILY(Sorted)'!$K53))</f>
        <v>2630.13</v>
      </c>
      <c r="K57" s="27" t="str">
        <f>TRIM(TRUNC('PF_DAILY(Sorted)'!R53,'PF_DAILY(Sorted)'!$K53))</f>
        <v>21.88</v>
      </c>
      <c r="L57" s="27" t="str">
        <f>TRIM(TRUNC('PF_DAILY(Sorted)'!S53,'PF_DAILY(Sorted)'!$K53))</f>
        <v>2.56</v>
      </c>
      <c r="M57" s="27" t="str">
        <f>TRIM(TRUNC('PF_DAILY(Sorted)'!T53,'PF_DAILY(Sorted)'!$K53))</f>
        <v>12.22</v>
      </c>
      <c r="N57" s="29">
        <f>'PF_DAILY(Sorted)'!U53</f>
        <v>4.6100000000000004E-3</v>
      </c>
    </row>
    <row r="58" spans="2:14" s="8" customFormat="1" ht="65.150000000000006" customHeight="1" x14ac:dyDescent="0.3">
      <c r="B58" s="22">
        <v>53</v>
      </c>
      <c r="C58" s="35" t="str">
        <f>'PF_DAILY(Sorted)'!J54</f>
        <v>British Pound/New Zealand Dollar</v>
      </c>
      <c r="D58" s="23" t="str">
        <f>'PF_DAILY(Sorted)'!E54</f>
        <v>GBPNZD</v>
      </c>
      <c r="E58" s="24" t="str">
        <f>TRIM(TRUNC('PF_DAILY(Sorted)'!L54,'PF_DAILY(Sorted)'!$K54))</f>
        <v>2.25839</v>
      </c>
      <c r="F58" s="24" t="str">
        <f>TRIM(TRUNC('PF_DAILY(Sorted)'!M54,'PF_DAILY(Sorted)'!$K54))</f>
        <v>2.26697</v>
      </c>
      <c r="G58" s="24" t="str">
        <f>TRIM(TRUNC('PF_DAILY(Sorted)'!N54,'PF_DAILY(Sorted)'!$K54))</f>
        <v>2.24847</v>
      </c>
      <c r="H58" s="24" t="str">
        <f>TRIM(TRUNC('PF_DAILY(Sorted)'!O54,'PF_DAILY(Sorted)'!$K54))</f>
        <v>2.24867</v>
      </c>
      <c r="I58" s="24" t="str">
        <f>TRIM(TRUNC('PF_DAILY(Sorted)'!P54,'PF_DAILY(Sorted)'!$K54))</f>
        <v>2.28099</v>
      </c>
      <c r="J58" s="24" t="str">
        <f>TRIM(TRUNC('PF_DAILY(Sorted)'!Q54,'PF_DAILY(Sorted)'!$K54))</f>
        <v>2.25573</v>
      </c>
      <c r="K58" s="24" t="str">
        <f>TRIM(TRUNC('PF_DAILY(Sorted)'!R54,'PF_DAILY(Sorted)'!$K54))</f>
        <v>0.01402</v>
      </c>
      <c r="L58" s="24" t="str">
        <f>TRIM(TRUNC('PF_DAILY(Sorted)'!S54,'PF_DAILY(Sorted)'!$K54))</f>
        <v>0.00726</v>
      </c>
      <c r="M58" s="24" t="str">
        <f>TRIM(TRUNC('PF_DAILY(Sorted)'!T54,'PF_DAILY(Sorted)'!$K54))</f>
        <v>0.01064</v>
      </c>
      <c r="N58" s="28">
        <f>'PF_DAILY(Sorted)'!U54</f>
        <v>4.7299999999999998E-3</v>
      </c>
    </row>
    <row r="59" spans="2:14" s="8" customFormat="1" ht="65.150000000000006" customHeight="1" x14ac:dyDescent="0.3">
      <c r="B59" s="25">
        <v>54</v>
      </c>
      <c r="C59" s="34" t="str">
        <f>'PF_DAILY(Sorted)'!J55</f>
        <v>EUR/Japanese Yen</v>
      </c>
      <c r="D59" s="26" t="str">
        <f>'PF_DAILY(Sorted)'!E55</f>
        <v>EURJPY</v>
      </c>
      <c r="E59" s="27" t="str">
        <f>TRIM(TRUNC('PF_DAILY(Sorted)'!L55,'PF_DAILY(Sorted)'!$K55))</f>
        <v>171.279</v>
      </c>
      <c r="F59" s="27" t="str">
        <f>TRIM(TRUNC('PF_DAILY(Sorted)'!M55,'PF_DAILY(Sorted)'!$K55))</f>
        <v>171.767</v>
      </c>
      <c r="G59" s="27" t="str">
        <f>TRIM(TRUNC('PF_DAILY(Sorted)'!N55,'PF_DAILY(Sorted)'!$K55))</f>
        <v>170.924</v>
      </c>
      <c r="H59" s="27" t="str">
        <f>TRIM(TRUNC('PF_DAILY(Sorted)'!O55,'PF_DAILY(Sorted)'!$K55))</f>
        <v>171.079</v>
      </c>
      <c r="I59" s="27" t="str">
        <f>TRIM(TRUNC('PF_DAILY(Sorted)'!P55,'PF_DAILY(Sorted)'!$K55))</f>
        <v>171.279</v>
      </c>
      <c r="J59" s="27" t="str">
        <f>TRIM(TRUNC('PF_DAILY(Sorted)'!Q55,'PF_DAILY(Sorted)'!$K55))</f>
        <v>169.764</v>
      </c>
      <c r="K59" s="27" t="str">
        <f>TRIM(TRUNC('PF_DAILY(Sorted)'!R55,'PF_DAILY(Sorted)'!$K55))</f>
        <v>0.488</v>
      </c>
      <c r="L59" s="27" t="str">
        <f>TRIM(TRUNC('PF_DAILY(Sorted)'!S55,'PF_DAILY(Sorted)'!$K55))</f>
        <v>1.16</v>
      </c>
      <c r="M59" s="27" t="str">
        <f>TRIM(TRUNC('PF_DAILY(Sorted)'!T55,'PF_DAILY(Sorted)'!$K55))</f>
        <v>0.824</v>
      </c>
      <c r="N59" s="29">
        <f>'PF_DAILY(Sorted)'!U55</f>
        <v>4.8199999999999996E-3</v>
      </c>
    </row>
    <row r="60" spans="2:14" s="8" customFormat="1" ht="65.150000000000006" customHeight="1" x14ac:dyDescent="0.3">
      <c r="B60" s="22">
        <v>55</v>
      </c>
      <c r="C60" s="35" t="str">
        <f>'PF_DAILY(Sorted)'!J56</f>
        <v>EURCzech Koruna</v>
      </c>
      <c r="D60" s="23" t="str">
        <f>'PF_DAILY(Sorted)'!E56</f>
        <v>EURCZK</v>
      </c>
      <c r="E60" s="24" t="str">
        <f>TRIM(TRUNC('PF_DAILY(Sorted)'!L56,'PF_DAILY(Sorted)'!$K56))</f>
        <v>24.636</v>
      </c>
      <c r="F60" s="24" t="str">
        <f>TRIM(TRUNC('PF_DAILY(Sorted)'!M56,'PF_DAILY(Sorted)'!$K56))</f>
        <v>24.666</v>
      </c>
      <c r="G60" s="24" t="str">
        <f>TRIM(TRUNC('PF_DAILY(Sorted)'!N56,'PF_DAILY(Sorted)'!$K56))</f>
        <v>24.54</v>
      </c>
      <c r="H60" s="24" t="str">
        <f>TRIM(TRUNC('PF_DAILY(Sorted)'!O56,'PF_DAILY(Sorted)'!$K56))</f>
        <v>24.62</v>
      </c>
      <c r="I60" s="24" t="str">
        <f>TRIM(TRUNC('PF_DAILY(Sorted)'!P56,'PF_DAILY(Sorted)'!$K56))</f>
        <v>24.8088</v>
      </c>
      <c r="J60" s="24" t="str">
        <f>TRIM(TRUNC('PF_DAILY(Sorted)'!Q56,'PF_DAILY(Sorted)'!$K56))</f>
        <v>24.636</v>
      </c>
      <c r="K60" s="24" t="str">
        <f>TRIM(TRUNC('PF_DAILY(Sorted)'!R56,'PF_DAILY(Sorted)'!$K56))</f>
        <v>0.1428</v>
      </c>
      <c r="L60" s="24" t="str">
        <f>TRIM(TRUNC('PF_DAILY(Sorted)'!S56,'PF_DAILY(Sorted)'!$K56))</f>
        <v>0.096</v>
      </c>
      <c r="M60" s="24" t="str">
        <f>TRIM(TRUNC('PF_DAILY(Sorted)'!T56,'PF_DAILY(Sorted)'!$K56))</f>
        <v>0.1194</v>
      </c>
      <c r="N60" s="28">
        <f>'PF_DAILY(Sorted)'!U56</f>
        <v>4.8500000000000001E-3</v>
      </c>
    </row>
    <row r="61" spans="2:14" s="10" customFormat="1" ht="65.150000000000006" customHeight="1" x14ac:dyDescent="0.3">
      <c r="B61" s="25">
        <v>56</v>
      </c>
      <c r="C61" s="34" t="str">
        <f>'PF_DAILY(Sorted)'!J57</f>
        <v>US Dollar/Polish Zloty</v>
      </c>
      <c r="D61" s="26" t="str">
        <f>'PF_DAILY(Sorted)'!E57</f>
        <v>USDPLN</v>
      </c>
      <c r="E61" s="27" t="str">
        <f>TRIM(TRUNC('PF_DAILY(Sorted)'!L57,'PF_DAILY(Sorted)'!$K57))</f>
        <v>3.61615</v>
      </c>
      <c r="F61" s="27" t="str">
        <f>TRIM(TRUNC('PF_DAILY(Sorted)'!M57,'PF_DAILY(Sorted)'!$K57))</f>
        <v>3.64663</v>
      </c>
      <c r="G61" s="27" t="str">
        <f>TRIM(TRUNC('PF_DAILY(Sorted)'!N57,'PF_DAILY(Sorted)'!$K57))</f>
        <v>3.61027</v>
      </c>
      <c r="H61" s="27" t="str">
        <f>TRIM(TRUNC('PF_DAILY(Sorted)'!O57,'PF_DAILY(Sorted)'!$K57))</f>
        <v>3.63225</v>
      </c>
      <c r="I61" s="27" t="str">
        <f>TRIM(TRUNC('PF_DAILY(Sorted)'!P57,'PF_DAILY(Sorted)'!$K57))</f>
        <v>3.67701</v>
      </c>
      <c r="J61" s="27" t="str">
        <f>TRIM(TRUNC('PF_DAILY(Sorted)'!Q57,'PF_DAILY(Sorted)'!$K57))</f>
        <v>3.61615</v>
      </c>
      <c r="K61" s="27" t="str">
        <f>TRIM(TRUNC('PF_DAILY(Sorted)'!R57,'PF_DAILY(Sorted)'!$K57))</f>
        <v>0.03038</v>
      </c>
      <c r="L61" s="27" t="str">
        <f>TRIM(TRUNC('PF_DAILY(Sorted)'!S57,'PF_DAILY(Sorted)'!$K57))</f>
        <v>0.00588</v>
      </c>
      <c r="M61" s="27" t="str">
        <f>TRIM(TRUNC('PF_DAILY(Sorted)'!T57,'PF_DAILY(Sorted)'!$K57))</f>
        <v>0.01813</v>
      </c>
      <c r="N61" s="29">
        <f>'PF_DAILY(Sorted)'!U57</f>
        <v>4.9899999999999996E-3</v>
      </c>
    </row>
    <row r="62" spans="2:14" s="11" customFormat="1" ht="65.150000000000006" customHeight="1" x14ac:dyDescent="0.3">
      <c r="B62" s="22">
        <v>57</v>
      </c>
      <c r="C62" s="35" t="str">
        <f>'PF_DAILY(Sorted)'!J58</f>
        <v>British Pound/Hong Kong Dollar</v>
      </c>
      <c r="D62" s="23" t="str">
        <f>'PF_DAILY(Sorted)'!E58</f>
        <v>GBPHKD</v>
      </c>
      <c r="E62" s="24" t="str">
        <f>TRIM(TRUNC('PF_DAILY(Sorted)'!L58,'PF_DAILY(Sorted)'!$K58))</f>
        <v>10.6585</v>
      </c>
      <c r="F62" s="24" t="str">
        <f>TRIM(TRUNC('PF_DAILY(Sorted)'!M58,'PF_DAILY(Sorted)'!$K58))</f>
        <v>10.6904</v>
      </c>
      <c r="G62" s="24" t="str">
        <f>TRIM(TRUNC('PF_DAILY(Sorted)'!N58,'PF_DAILY(Sorted)'!$K58))</f>
        <v>10.6224</v>
      </c>
      <c r="H62" s="24" t="str">
        <f>TRIM(TRUNC('PF_DAILY(Sorted)'!O58,'PF_DAILY(Sorted)'!$K58))</f>
        <v>10.648</v>
      </c>
      <c r="I62" s="24" t="str">
        <f>TRIM(TRUNC('PF_DAILY(Sorted)'!P58,'PF_DAILY(Sorted)'!$K58))</f>
        <v>10.6907</v>
      </c>
      <c r="J62" s="24" t="str">
        <f>TRIM(TRUNC('PF_DAILY(Sorted)'!Q58,'PF_DAILY(Sorted)'!$K58))</f>
        <v>10.5151</v>
      </c>
      <c r="K62" s="24" t="str">
        <f>TRIM(TRUNC('PF_DAILY(Sorted)'!R58,'PF_DAILY(Sorted)'!$K58))</f>
        <v>0.0003</v>
      </c>
      <c r="L62" s="24" t="str">
        <f>TRIM(TRUNC('PF_DAILY(Sorted)'!S58,'PF_DAILY(Sorted)'!$K58))</f>
        <v>0.1073</v>
      </c>
      <c r="M62" s="24" t="str">
        <f>TRIM(TRUNC('PF_DAILY(Sorted)'!T58,'PF_DAILY(Sorted)'!$K58))</f>
        <v>0.0538</v>
      </c>
      <c r="N62" s="28">
        <f>'PF_DAILY(Sorted)'!U58</f>
        <v>5.0499999999999998E-3</v>
      </c>
    </row>
    <row r="63" spans="2:14" s="8" customFormat="1" ht="65.150000000000006" customHeight="1" x14ac:dyDescent="0.3">
      <c r="B63" s="25">
        <v>58</v>
      </c>
      <c r="C63" s="34" t="str">
        <f>'PF_DAILY(Sorted)'!J59</f>
        <v>Swiss Franc/Polish Zloty</v>
      </c>
      <c r="D63" s="26" t="str">
        <f>'PF_DAILY(Sorted)'!E59</f>
        <v>CHFPLN</v>
      </c>
      <c r="E63" s="27" t="str">
        <f>TRIM(TRUNC('PF_DAILY(Sorted)'!L59,'PF_DAILY(Sorted)'!$K59))</f>
        <v>4.55101</v>
      </c>
      <c r="F63" s="27" t="str">
        <f>TRIM(TRUNC('PF_DAILY(Sorted)'!M59,'PF_DAILY(Sorted)'!$K59))</f>
        <v>4.5684</v>
      </c>
      <c r="G63" s="27" t="str">
        <f>TRIM(TRUNC('PF_DAILY(Sorted)'!N59,'PF_DAILY(Sorted)'!$K59))</f>
        <v>4.53715</v>
      </c>
      <c r="H63" s="27" t="str">
        <f>TRIM(TRUNC('PF_DAILY(Sorted)'!O59,'PF_DAILY(Sorted)'!$K59))</f>
        <v>4.55468</v>
      </c>
      <c r="I63" s="27" t="str">
        <f>TRIM(TRUNC('PF_DAILY(Sorted)'!P59,'PF_DAILY(Sorted)'!$K59))</f>
        <v>4.55101</v>
      </c>
      <c r="J63" s="27" t="str">
        <f>TRIM(TRUNC('PF_DAILY(Sorted)'!Q59,'PF_DAILY(Sorted)'!$K59))</f>
        <v>4.50708</v>
      </c>
      <c r="K63" s="27" t="str">
        <f>TRIM(TRUNC('PF_DAILY(Sorted)'!R59,'PF_DAILY(Sorted)'!$K59))</f>
        <v>0.01739</v>
      </c>
      <c r="L63" s="27" t="str">
        <f>TRIM(TRUNC('PF_DAILY(Sorted)'!S59,'PF_DAILY(Sorted)'!$K59))</f>
        <v>0.03007</v>
      </c>
      <c r="M63" s="27" t="str">
        <f>TRIM(TRUNC('PF_DAILY(Sorted)'!T59,'PF_DAILY(Sorted)'!$K59))</f>
        <v>0.02373</v>
      </c>
      <c r="N63" s="29">
        <f>'PF_DAILY(Sorted)'!U59</f>
        <v>5.2100000000000002E-3</v>
      </c>
    </row>
    <row r="64" spans="2:14" s="8" customFormat="1" ht="65.150000000000006" customHeight="1" x14ac:dyDescent="0.3">
      <c r="B64" s="22">
        <v>59</v>
      </c>
      <c r="C64" s="35" t="str">
        <f>'PF_DAILY(Sorted)'!J60</f>
        <v>New Zealand Dollar/US Dollar</v>
      </c>
      <c r="D64" s="23" t="str">
        <f>'PF_DAILY(Sorted)'!E60</f>
        <v>NZDUSD</v>
      </c>
      <c r="E64" s="24" t="str">
        <f>TRIM(TRUNC('PF_DAILY(Sorted)'!L60,'PF_DAILY(Sorted)'!$K60))</f>
        <v>0.59916</v>
      </c>
      <c r="F64" s="24" t="str">
        <f>TRIM(TRUNC('PF_DAILY(Sorted)'!M60,'PF_DAILY(Sorted)'!$K60))</f>
        <v>0.60345</v>
      </c>
      <c r="G64" s="24" t="str">
        <f>TRIM(TRUNC('PF_DAILY(Sorted)'!N60,'PF_DAILY(Sorted)'!$K60))</f>
        <v>0.59884</v>
      </c>
      <c r="H64" s="24" t="str">
        <f>TRIM(TRUNC('PF_DAILY(Sorted)'!O60,'PF_DAILY(Sorted)'!$K60))</f>
        <v>0.60316</v>
      </c>
      <c r="I64" s="24" t="str">
        <f>TRIM(TRUNC('PF_DAILY(Sorted)'!P60,'PF_DAILY(Sorted)'!$K60))</f>
        <v>0.60947</v>
      </c>
      <c r="J64" s="24" t="str">
        <f>TRIM(TRUNC('PF_DAILY(Sorted)'!Q60,'PF_DAILY(Sorted)'!$K60))</f>
        <v>0.59916</v>
      </c>
      <c r="K64" s="24" t="str">
        <f>TRIM(TRUNC('PF_DAILY(Sorted)'!R60,'PF_DAILY(Sorted)'!$K60))</f>
        <v>0.00602</v>
      </c>
      <c r="L64" s="24" t="str">
        <f>TRIM(TRUNC('PF_DAILY(Sorted)'!S60,'PF_DAILY(Sorted)'!$K60))</f>
        <v>0.00032</v>
      </c>
      <c r="M64" s="24" t="str">
        <f>TRIM(TRUNC('PF_DAILY(Sorted)'!T60,'PF_DAILY(Sorted)'!$K60))</f>
        <v>0.00317</v>
      </c>
      <c r="N64" s="28">
        <f>'PF_DAILY(Sorted)'!U60</f>
        <v>5.2599999999999999E-3</v>
      </c>
    </row>
    <row r="65" spans="2:14" s="8" customFormat="1" ht="65.150000000000006" customHeight="1" x14ac:dyDescent="0.3">
      <c r="B65" s="25">
        <v>60</v>
      </c>
      <c r="C65" s="34" t="str">
        <f>'PF_DAILY(Sorted)'!J61</f>
        <v>US Dollar/Israeli Shekel</v>
      </c>
      <c r="D65" s="26" t="str">
        <f>'PF_DAILY(Sorted)'!E61</f>
        <v>USDILS</v>
      </c>
      <c r="E65" s="27" t="str">
        <f>TRIM(TRUNC('PF_DAILY(Sorted)'!L61,'PF_DAILY(Sorted)'!$K61))</f>
        <v>3.31255</v>
      </c>
      <c r="F65" s="27" t="str">
        <f>TRIM(TRUNC('PF_DAILY(Sorted)'!M61,'PF_DAILY(Sorted)'!$K61))</f>
        <v>3.31591</v>
      </c>
      <c r="G65" s="27" t="str">
        <f>TRIM(TRUNC('PF_DAILY(Sorted)'!N61,'PF_DAILY(Sorted)'!$K61))</f>
        <v>3.27809</v>
      </c>
      <c r="H65" s="27" t="str">
        <f>TRIM(TRUNC('PF_DAILY(Sorted)'!O61,'PF_DAILY(Sorted)'!$K61))</f>
        <v>3.30261</v>
      </c>
      <c r="I65" s="27" t="str">
        <f>TRIM(TRUNC('PF_DAILY(Sorted)'!P61,'PF_DAILY(Sorted)'!$K61))</f>
        <v>3.33097</v>
      </c>
      <c r="J65" s="27" t="str">
        <f>TRIM(TRUNC('PF_DAILY(Sorted)'!Q61,'PF_DAILY(Sorted)'!$K61))</f>
        <v>3.29828</v>
      </c>
      <c r="K65" s="27" t="str">
        <f>TRIM(TRUNC('PF_DAILY(Sorted)'!R61,'PF_DAILY(Sorted)'!$K61))</f>
        <v>0.01506</v>
      </c>
      <c r="L65" s="27" t="str">
        <f>TRIM(TRUNC('PF_DAILY(Sorted)'!S61,'PF_DAILY(Sorted)'!$K61))</f>
        <v>0.02019</v>
      </c>
      <c r="M65" s="27" t="str">
        <f>TRIM(TRUNC('PF_DAILY(Sorted)'!T61,'PF_DAILY(Sorted)'!$K61))</f>
        <v>0.01763</v>
      </c>
      <c r="N65" s="29">
        <f>'PF_DAILY(Sorted)'!U61</f>
        <v>5.3400000000000001E-3</v>
      </c>
    </row>
    <row r="66" spans="2:14" s="8" customFormat="1" ht="65.150000000000006" customHeight="1" x14ac:dyDescent="0.3">
      <c r="B66" s="22">
        <v>61</v>
      </c>
      <c r="C66" s="35" t="str">
        <f>'PF_DAILY(Sorted)'!J62</f>
        <v>CAC 40 Index</v>
      </c>
      <c r="D66" s="23" t="str">
        <f>'PF_DAILY(Sorted)'!E62</f>
        <v>FRA40</v>
      </c>
      <c r="E66" s="24" t="str">
        <f>TRIM(TRUNC('PF_DAILY(Sorted)'!L62,'PF_DAILY(Sorted)'!$K62))</f>
        <v>7897.8</v>
      </c>
      <c r="F66" s="24" t="str">
        <f>TRIM(TRUNC('PF_DAILY(Sorted)'!M62,'PF_DAILY(Sorted)'!$K62))</f>
        <v>7940.3</v>
      </c>
      <c r="G66" s="24" t="str">
        <f>TRIM(TRUNC('PF_DAILY(Sorted)'!N62,'PF_DAILY(Sorted)'!$K62))</f>
        <v>7884.3</v>
      </c>
      <c r="H66" s="24" t="str">
        <f>TRIM(TRUNC('PF_DAILY(Sorted)'!O62,'PF_DAILY(Sorted)'!$K62))</f>
        <v>7912.2</v>
      </c>
      <c r="I66" s="24" t="str">
        <f>TRIM(TRUNC('PF_DAILY(Sorted)'!P62,'PF_DAILY(Sorted)'!$K62))</f>
        <v>7996.9</v>
      </c>
      <c r="J66" s="24" t="str">
        <f>TRIM(TRUNC('PF_DAILY(Sorted)'!Q62,'PF_DAILY(Sorted)'!$K62))</f>
        <v>7913.4</v>
      </c>
      <c r="K66" s="24" t="str">
        <f>TRIM(TRUNC('PF_DAILY(Sorted)'!R62,'PF_DAILY(Sorted)'!$K62))</f>
        <v>56.6</v>
      </c>
      <c r="L66" s="24" t="str">
        <f>TRIM(TRUNC('PF_DAILY(Sorted)'!S62,'PF_DAILY(Sorted)'!$K62))</f>
        <v>29.1</v>
      </c>
      <c r="M66" s="24" t="str">
        <f>TRIM(TRUNC('PF_DAILY(Sorted)'!T62,'PF_DAILY(Sorted)'!$K62))</f>
        <v>42.8</v>
      </c>
      <c r="N66" s="28">
        <f>'PF_DAILY(Sorted)'!U62</f>
        <v>5.4200000000000003E-3</v>
      </c>
    </row>
    <row r="67" spans="2:14" s="9" customFormat="1" ht="65.150000000000006" customHeight="1" x14ac:dyDescent="0.3">
      <c r="B67" s="25">
        <v>62</v>
      </c>
      <c r="C67" s="34" t="str">
        <f>'PF_DAILY(Sorted)'!J63</f>
        <v>US Dollar/South African Rand</v>
      </c>
      <c r="D67" s="26" t="str">
        <f>'PF_DAILY(Sorted)'!E63</f>
        <v>USDZAR</v>
      </c>
      <c r="E67" s="27" t="str">
        <f>TRIM(TRUNC('PF_DAILY(Sorted)'!L63,'PF_DAILY(Sorted)'!$K63))</f>
        <v>17.81038</v>
      </c>
      <c r="F67" s="27" t="str">
        <f>TRIM(TRUNC('PF_DAILY(Sorted)'!M63,'PF_DAILY(Sorted)'!$K63))</f>
        <v>17.81389</v>
      </c>
      <c r="G67" s="27" t="str">
        <f>TRIM(TRUNC('PF_DAILY(Sorted)'!N63,'PF_DAILY(Sorted)'!$K63))</f>
        <v>17.69894</v>
      </c>
      <c r="H67" s="27" t="str">
        <f>TRIM(TRUNC('PF_DAILY(Sorted)'!O63,'PF_DAILY(Sorted)'!$K63))</f>
        <v>17.72268</v>
      </c>
      <c r="I67" s="27" t="str">
        <f>TRIM(TRUNC('PF_DAILY(Sorted)'!P63,'PF_DAILY(Sorted)'!$K63))</f>
        <v>17.81038</v>
      </c>
      <c r="J67" s="27" t="str">
        <f>TRIM(TRUNC('PF_DAILY(Sorted)'!Q63,'PF_DAILY(Sorted)'!$K63))</f>
        <v>17.5087</v>
      </c>
      <c r="K67" s="27" t="str">
        <f>TRIM(TRUNC('PF_DAILY(Sorted)'!R63,'PF_DAILY(Sorted)'!$K63))</f>
        <v>0.00351</v>
      </c>
      <c r="L67" s="27" t="str">
        <f>TRIM(TRUNC('PF_DAILY(Sorted)'!S63,'PF_DAILY(Sorted)'!$K63))</f>
        <v>0.19024</v>
      </c>
      <c r="M67" s="27" t="str">
        <f>TRIM(TRUNC('PF_DAILY(Sorted)'!T63,'PF_DAILY(Sorted)'!$K63))</f>
        <v>0.09688</v>
      </c>
      <c r="N67" s="29">
        <f>'PF_DAILY(Sorted)'!U63</f>
        <v>5.47E-3</v>
      </c>
    </row>
    <row r="68" spans="2:14" s="8" customFormat="1" ht="65.150000000000006" customHeight="1" x14ac:dyDescent="0.3">
      <c r="B68" s="22">
        <v>63</v>
      </c>
      <c r="C68" s="35" t="str">
        <f>'PF_DAILY(Sorted)'!J64</f>
        <v>British Pound/South African Rand</v>
      </c>
      <c r="D68" s="23" t="str">
        <f>'PF_DAILY(Sorted)'!E64</f>
        <v>GBPZAR</v>
      </c>
      <c r="E68" s="24" t="str">
        <f>TRIM(TRUNC('PF_DAILY(Sorted)'!L64,'PF_DAILY(Sorted)'!$K64))</f>
        <v>24.1903</v>
      </c>
      <c r="F68" s="24" t="str">
        <f>TRIM(TRUNC('PF_DAILY(Sorted)'!M64,'PF_DAILY(Sorted)'!$K64))</f>
        <v>24.2302</v>
      </c>
      <c r="G68" s="24" t="str">
        <f>TRIM(TRUNC('PF_DAILY(Sorted)'!N64,'PF_DAILY(Sorted)'!$K64))</f>
        <v>24.0191</v>
      </c>
      <c r="H68" s="24" t="str">
        <f>TRIM(TRUNC('PF_DAILY(Sorted)'!O64,'PF_DAILY(Sorted)'!$K64))</f>
        <v>24.0552</v>
      </c>
      <c r="I68" s="24" t="str">
        <f>TRIM(TRUNC('PF_DAILY(Sorted)'!P64,'PF_DAILY(Sorted)'!$K64))</f>
        <v>24.3411</v>
      </c>
      <c r="J68" s="24" t="str">
        <f>TRIM(TRUNC('PF_DAILY(Sorted)'!Q64,'PF_DAILY(Sorted)'!$K64))</f>
        <v>24.1768</v>
      </c>
      <c r="K68" s="24" t="str">
        <f>TRIM(TRUNC('PF_DAILY(Sorted)'!R64,'PF_DAILY(Sorted)'!$K64))</f>
        <v>0.1108</v>
      </c>
      <c r="L68" s="24" t="str">
        <f>TRIM(TRUNC('PF_DAILY(Sorted)'!S64,'PF_DAILY(Sorted)'!$K64))</f>
        <v>0.1577</v>
      </c>
      <c r="M68" s="24" t="str">
        <f>TRIM(TRUNC('PF_DAILY(Sorted)'!T64,'PF_DAILY(Sorted)'!$K64))</f>
        <v>0.1342</v>
      </c>
      <c r="N68" s="28">
        <f>'PF_DAILY(Sorted)'!U64</f>
        <v>5.5799999999999999E-3</v>
      </c>
    </row>
    <row r="69" spans="2:14" s="8" customFormat="1" ht="65.150000000000006" customHeight="1" x14ac:dyDescent="0.3">
      <c r="B69" s="25">
        <v>64</v>
      </c>
      <c r="C69" s="34" t="str">
        <f>'PF_DAILY(Sorted)'!J65</f>
        <v>Canadian Dollar/Swiss Franc</v>
      </c>
      <c r="D69" s="26" t="str">
        <f>'PF_DAILY(Sorted)'!E65</f>
        <v>CADCHF</v>
      </c>
      <c r="E69" s="27" t="str">
        <f>TRIM(TRUNC('PF_DAILY(Sorted)'!L65,'PF_DAILY(Sorted)'!$K65))</f>
        <v>0.57958</v>
      </c>
      <c r="F69" s="27" t="str">
        <f>TRIM(TRUNC('PF_DAILY(Sorted)'!M65,'PF_DAILY(Sorted)'!$K65))</f>
        <v>0.58357</v>
      </c>
      <c r="G69" s="27" t="str">
        <f>TRIM(TRUNC('PF_DAILY(Sorted)'!N65,'PF_DAILY(Sorted)'!$K65))</f>
        <v>0.57872</v>
      </c>
      <c r="H69" s="27" t="str">
        <f>TRIM(TRUNC('PF_DAILY(Sorted)'!O65,'PF_DAILY(Sorted)'!$K65))</f>
        <v>0.58354</v>
      </c>
      <c r="I69" s="27" t="str">
        <f>TRIM(TRUNC('PF_DAILY(Sorted)'!P65,'PF_DAILY(Sorted)'!$K65))</f>
        <v>0.58733</v>
      </c>
      <c r="J69" s="27" t="str">
        <f>TRIM(TRUNC('PF_DAILY(Sorted)'!Q65,'PF_DAILY(Sorted)'!$K65))</f>
        <v>0.57579</v>
      </c>
      <c r="K69" s="27" t="str">
        <f>TRIM(TRUNC('PF_DAILY(Sorted)'!R65,'PF_DAILY(Sorted)'!$K65))</f>
        <v>0.00376</v>
      </c>
      <c r="L69" s="27" t="str">
        <f>TRIM(TRUNC('PF_DAILY(Sorted)'!S65,'PF_DAILY(Sorted)'!$K65))</f>
        <v>0.00293</v>
      </c>
      <c r="M69" s="27" t="str">
        <f>TRIM(TRUNC('PF_DAILY(Sorted)'!T65,'PF_DAILY(Sorted)'!$K65))</f>
        <v>0.00334</v>
      </c>
      <c r="N69" s="29">
        <f>'PF_DAILY(Sorted)'!U65</f>
        <v>5.7299999999999999E-3</v>
      </c>
    </row>
    <row r="70" spans="2:14" s="8" customFormat="1" ht="65.150000000000006" customHeight="1" x14ac:dyDescent="0.3">
      <c r="B70" s="22">
        <v>65</v>
      </c>
      <c r="C70" s="35" t="str">
        <f>'PF_DAILY(Sorted)'!J66</f>
        <v>British Pound/Singapore Dollar</v>
      </c>
      <c r="D70" s="23" t="str">
        <f>'PF_DAILY(Sorted)'!E66</f>
        <v>GBPSGD</v>
      </c>
      <c r="E70" s="24" t="str">
        <f>TRIM(TRUNC('PF_DAILY(Sorted)'!L66,'PF_DAILY(Sorted)'!$K66))</f>
        <v>1.73777</v>
      </c>
      <c r="F70" s="24" t="str">
        <f>TRIM(TRUNC('PF_DAILY(Sorted)'!M66,'PF_DAILY(Sorted)'!$K66))</f>
        <v>1.74149</v>
      </c>
      <c r="G70" s="24" t="str">
        <f>TRIM(TRUNC('PF_DAILY(Sorted)'!N66,'PF_DAILY(Sorted)'!$K66))</f>
        <v>1.73428</v>
      </c>
      <c r="H70" s="24" t="str">
        <f>TRIM(TRUNC('PF_DAILY(Sorted)'!O66,'PF_DAILY(Sorted)'!$K66))</f>
        <v>1.73498</v>
      </c>
      <c r="I70" s="24" t="str">
        <f>TRIM(TRUNC('PF_DAILY(Sorted)'!P66,'PF_DAILY(Sorted)'!$K66))</f>
        <v>1.76071</v>
      </c>
      <c r="J70" s="24" t="str">
        <f>TRIM(TRUNC('PF_DAILY(Sorted)'!Q66,'PF_DAILY(Sorted)'!$K66))</f>
        <v>1.7323</v>
      </c>
      <c r="K70" s="24" t="str">
        <f>TRIM(TRUNC('PF_DAILY(Sorted)'!R66,'PF_DAILY(Sorted)'!$K66))</f>
        <v>0.01922</v>
      </c>
      <c r="L70" s="24" t="str">
        <f>TRIM(TRUNC('PF_DAILY(Sorted)'!S66,'PF_DAILY(Sorted)'!$K66))</f>
        <v>0.00198</v>
      </c>
      <c r="M70" s="24" t="str">
        <f>TRIM(TRUNC('PF_DAILY(Sorted)'!T66,'PF_DAILY(Sorted)'!$K66))</f>
        <v>0.0106</v>
      </c>
      <c r="N70" s="28">
        <f>'PF_DAILY(Sorted)'!U66</f>
        <v>6.11E-3</v>
      </c>
    </row>
    <row r="71" spans="2:14" s="10" customFormat="1" ht="65.150000000000006" customHeight="1" x14ac:dyDescent="0.3">
      <c r="B71" s="25">
        <v>66</v>
      </c>
      <c r="C71" s="34" t="str">
        <f>'PF_DAILY(Sorted)'!J67</f>
        <v>Norwegian Krone/Danish Krone</v>
      </c>
      <c r="D71" s="26" t="str">
        <f>'PF_DAILY(Sorted)'!E67</f>
        <v>NOKDKK</v>
      </c>
      <c r="E71" s="27" t="str">
        <f>TRIM(TRUNC('PF_DAILY(Sorted)'!L67,'PF_DAILY(Sorted)'!$K67))</f>
        <v>0.62852</v>
      </c>
      <c r="F71" s="27" t="str">
        <f>TRIM(TRUNC('PF_DAILY(Sorted)'!M67,'PF_DAILY(Sorted)'!$K67))</f>
        <v>0.63294</v>
      </c>
      <c r="G71" s="27" t="str">
        <f>TRIM(TRUNC('PF_DAILY(Sorted)'!N67,'PF_DAILY(Sorted)'!$K67))</f>
        <v>0.62607</v>
      </c>
      <c r="H71" s="27" t="str">
        <f>TRIM(TRUNC('PF_DAILY(Sorted)'!O67,'PF_DAILY(Sorted)'!$K67))</f>
        <v>0.6321</v>
      </c>
      <c r="I71" s="27" t="str">
        <f>TRIM(TRUNC('PF_DAILY(Sorted)'!P67,'PF_DAILY(Sorted)'!$K67))</f>
        <v>0.62939</v>
      </c>
      <c r="J71" s="27" t="str">
        <f>TRIM(TRUNC('PF_DAILY(Sorted)'!Q67,'PF_DAILY(Sorted)'!$K67))</f>
        <v>0.62185</v>
      </c>
      <c r="K71" s="27" t="str">
        <f>TRIM(TRUNC('PF_DAILY(Sorted)'!R67,'PF_DAILY(Sorted)'!$K67))</f>
        <v>0.00355</v>
      </c>
      <c r="L71" s="27" t="str">
        <f>TRIM(TRUNC('PF_DAILY(Sorted)'!S67,'PF_DAILY(Sorted)'!$K67))</f>
        <v>0.00422</v>
      </c>
      <c r="M71" s="27" t="str">
        <f>TRIM(TRUNC('PF_DAILY(Sorted)'!T67,'PF_DAILY(Sorted)'!$K67))</f>
        <v>0.00388</v>
      </c>
      <c r="N71" s="29">
        <f>'PF_DAILY(Sorted)'!U67</f>
        <v>6.1500000000000001E-3</v>
      </c>
    </row>
    <row r="72" spans="2:14" s="11" customFormat="1" ht="65.150000000000006" customHeight="1" x14ac:dyDescent="0.3">
      <c r="B72" s="22">
        <v>67</v>
      </c>
      <c r="C72" s="35" t="str">
        <f>'PF_DAILY(Sorted)'!J68</f>
        <v>Silver/US Dollar</v>
      </c>
      <c r="D72" s="23" t="str">
        <f>'PF_DAILY(Sorted)'!E68</f>
        <v>XAGUSD</v>
      </c>
      <c r="E72" s="24" t="str">
        <f>TRIM(TRUNC('PF_DAILY(Sorted)'!L68,'PF_DAILY(Sorted)'!$K68))</f>
        <v>36.366</v>
      </c>
      <c r="F72" s="24" t="str">
        <f>TRIM(TRUNC('PF_DAILY(Sorted)'!M68,'PF_DAILY(Sorted)'!$K68))</f>
        <v>37.101</v>
      </c>
      <c r="G72" s="24" t="str">
        <f>TRIM(TRUNC('PF_DAILY(Sorted)'!N68,'PF_DAILY(Sorted)'!$K68))</f>
        <v>36.331</v>
      </c>
      <c r="H72" s="24" t="str">
        <f>TRIM(TRUNC('PF_DAILY(Sorted)'!O68,'PF_DAILY(Sorted)'!$K68))</f>
        <v>36.986</v>
      </c>
      <c r="I72" s="24" t="str">
        <f>TRIM(TRUNC('PF_DAILY(Sorted)'!P68,'PF_DAILY(Sorted)'!$K68))</f>
        <v>37.062</v>
      </c>
      <c r="J72" s="24" t="str">
        <f>TRIM(TRUNC('PF_DAILY(Sorted)'!Q68,'PF_DAILY(Sorted)'!$K68))</f>
        <v>35.914</v>
      </c>
      <c r="K72" s="24" t="str">
        <f>TRIM(TRUNC('PF_DAILY(Sorted)'!R68,'PF_DAILY(Sorted)'!$K68))</f>
        <v>0.039</v>
      </c>
      <c r="L72" s="24" t="str">
        <f>TRIM(TRUNC('PF_DAILY(Sorted)'!S68,'PF_DAILY(Sorted)'!$K68))</f>
        <v>0.417</v>
      </c>
      <c r="M72" s="24" t="str">
        <f>TRIM(TRUNC('PF_DAILY(Sorted)'!T68,'PF_DAILY(Sorted)'!$K68))</f>
        <v>0.228</v>
      </c>
      <c r="N72" s="28">
        <f>'PF_DAILY(Sorted)'!U68</f>
        <v>6.1599999999999997E-3</v>
      </c>
    </row>
    <row r="73" spans="2:14" s="8" customFormat="1" ht="65.150000000000006" customHeight="1" x14ac:dyDescent="0.3">
      <c r="B73" s="25">
        <v>68</v>
      </c>
      <c r="C73" s="34" t="str">
        <f>'PF_DAILY(Sorted)'!J69</f>
        <v>New Zealand Dollar/Canadian Dollar</v>
      </c>
      <c r="D73" s="26" t="str">
        <f>'PF_DAILY(Sorted)'!E69</f>
        <v>NZDCAD</v>
      </c>
      <c r="E73" s="27" t="str">
        <f>TRIM(TRUNC('PF_DAILY(Sorted)'!L69,'PF_DAILY(Sorted)'!$K69))</f>
        <v>0.81889</v>
      </c>
      <c r="F73" s="27" t="str">
        <f>TRIM(TRUNC('PF_DAILY(Sorted)'!M69,'PF_DAILY(Sorted)'!$K69))</f>
        <v>0.8243</v>
      </c>
      <c r="G73" s="27" t="str">
        <f>TRIM(TRUNC('PF_DAILY(Sorted)'!N69,'PF_DAILY(Sorted)'!$K69))</f>
        <v>0.81884</v>
      </c>
      <c r="H73" s="27" t="str">
        <f>TRIM(TRUNC('PF_DAILY(Sorted)'!O69,'PF_DAILY(Sorted)'!$K69))</f>
        <v>0.82345</v>
      </c>
      <c r="I73" s="27" t="str">
        <f>TRIM(TRUNC('PF_DAILY(Sorted)'!P69,'PF_DAILY(Sorted)'!$K69))</f>
        <v>0.81889</v>
      </c>
      <c r="J73" s="27" t="str">
        <f>TRIM(TRUNC('PF_DAILY(Sorted)'!Q69,'PF_DAILY(Sorted)'!$K69))</f>
        <v>0.81386</v>
      </c>
      <c r="K73" s="27" t="str">
        <f>TRIM(TRUNC('PF_DAILY(Sorted)'!R69,'PF_DAILY(Sorted)'!$K69))</f>
        <v>0.00541</v>
      </c>
      <c r="L73" s="27" t="str">
        <f>TRIM(TRUNC('PF_DAILY(Sorted)'!S69,'PF_DAILY(Sorted)'!$K69))</f>
        <v>0.00498</v>
      </c>
      <c r="M73" s="27" t="str">
        <f>TRIM(TRUNC('PF_DAILY(Sorted)'!T69,'PF_DAILY(Sorted)'!$K69))</f>
        <v>0.0052</v>
      </c>
      <c r="N73" s="29">
        <f>'PF_DAILY(Sorted)'!U69</f>
        <v>6.3099999999999996E-3</v>
      </c>
    </row>
    <row r="74" spans="2:14" s="8" customFormat="1" ht="65.150000000000006" customHeight="1" x14ac:dyDescent="0.3">
      <c r="B74" s="22">
        <v>69</v>
      </c>
      <c r="C74" s="35" t="str">
        <f>'PF_DAILY(Sorted)'!J70</f>
        <v>FTSE 100 Index</v>
      </c>
      <c r="D74" s="23" t="str">
        <f>'PF_DAILY(Sorted)'!E70</f>
        <v>UK100</v>
      </c>
      <c r="E74" s="24" t="str">
        <f>TRIM(TRUNC('PF_DAILY(Sorted)'!L70,'PF_DAILY(Sorted)'!$K70))</f>
        <v>8898.8</v>
      </c>
      <c r="F74" s="24" t="str">
        <f>TRIM(TRUNC('PF_DAILY(Sorted)'!M70,'PF_DAILY(Sorted)'!$K70))</f>
        <v>8991.3</v>
      </c>
      <c r="G74" s="24" t="str">
        <f>TRIM(TRUNC('PF_DAILY(Sorted)'!N70,'PF_DAILY(Sorted)'!$K70))</f>
        <v>8890.2</v>
      </c>
      <c r="H74" s="24" t="str">
        <f>TRIM(TRUNC('PF_DAILY(Sorted)'!O70,'PF_DAILY(Sorted)'!$K70))</f>
        <v>8975.4</v>
      </c>
      <c r="I74" s="24" t="str">
        <f>TRIM(TRUNC('PF_DAILY(Sorted)'!P70,'PF_DAILY(Sorted)'!$K70))</f>
        <v>8919.7</v>
      </c>
      <c r="J74" s="24" t="str">
        <f>TRIM(TRUNC('PF_DAILY(Sorted)'!Q70,'PF_DAILY(Sorted)'!$K70))</f>
        <v>8845.2</v>
      </c>
      <c r="K74" s="24" t="str">
        <f>TRIM(TRUNC('PF_DAILY(Sorted)'!R70,'PF_DAILY(Sorted)'!$K70))</f>
        <v>71.6</v>
      </c>
      <c r="L74" s="24" t="str">
        <f>TRIM(TRUNC('PF_DAILY(Sorted)'!S70,'PF_DAILY(Sorted)'!$K70))</f>
        <v>45</v>
      </c>
      <c r="M74" s="24" t="str">
        <f>TRIM(TRUNC('PF_DAILY(Sorted)'!T70,'PF_DAILY(Sorted)'!$K70))</f>
        <v>58.3</v>
      </c>
      <c r="N74" s="28">
        <f>'PF_DAILY(Sorted)'!U70</f>
        <v>6.4999999999999997E-3</v>
      </c>
    </row>
    <row r="75" spans="2:14" s="8" customFormat="1" ht="65.150000000000006" customHeight="1" x14ac:dyDescent="0.3">
      <c r="B75" s="25">
        <v>70</v>
      </c>
      <c r="C75" s="34" t="str">
        <f>'PF_DAILY(Sorted)'!J71</f>
        <v>Nikkei Index</v>
      </c>
      <c r="D75" s="26" t="str">
        <f>'PF_DAILY(Sorted)'!E71</f>
        <v>JPN225</v>
      </c>
      <c r="E75" s="27" t="str">
        <f>TRIM(TRUNC('PF_DAILY(Sorted)'!L71,'PF_DAILY(Sorted)'!$K71))</f>
        <v>39926</v>
      </c>
      <c r="F75" s="27" t="str">
        <f>TRIM(TRUNC('PF_DAILY(Sorted)'!M71,'PF_DAILY(Sorted)'!$K71))</f>
        <v>39953</v>
      </c>
      <c r="G75" s="27" t="str">
        <f>TRIM(TRUNC('PF_DAILY(Sorted)'!N71,'PF_DAILY(Sorted)'!$K71))</f>
        <v>39529</v>
      </c>
      <c r="H75" s="27" t="str">
        <f>TRIM(TRUNC('PF_DAILY(Sorted)'!O71,'PF_DAILY(Sorted)'!$K71))</f>
        <v>39720</v>
      </c>
      <c r="I75" s="27" t="str">
        <f>TRIM(TRUNC('PF_DAILY(Sorted)'!P71,'PF_DAILY(Sorted)'!$K71))</f>
        <v>40343</v>
      </c>
      <c r="J75" s="27" t="str">
        <f>TRIM(TRUNC('PF_DAILY(Sorted)'!Q71,'PF_DAILY(Sorted)'!$K71))</f>
        <v>39400</v>
      </c>
      <c r="K75" s="27" t="str">
        <f>TRIM(TRUNC('PF_DAILY(Sorted)'!R71,'PF_DAILY(Sorted)'!$K71))</f>
        <v>390</v>
      </c>
      <c r="L75" s="27" t="str">
        <f>TRIM(TRUNC('PF_DAILY(Sorted)'!S71,'PF_DAILY(Sorted)'!$K71))</f>
        <v>129</v>
      </c>
      <c r="M75" s="27" t="str">
        <f>TRIM(TRUNC('PF_DAILY(Sorted)'!T71,'PF_DAILY(Sorted)'!$K71))</f>
        <v>259</v>
      </c>
      <c r="N75" s="29">
        <f>'PF_DAILY(Sorted)'!U71</f>
        <v>6.5300000000000002E-3</v>
      </c>
    </row>
    <row r="76" spans="2:14" s="8" customFormat="1" ht="65.150000000000006" customHeight="1" x14ac:dyDescent="0.3">
      <c r="B76" s="22">
        <v>71</v>
      </c>
      <c r="C76" s="35" t="str">
        <f>'PF_DAILY(Sorted)'!J72</f>
        <v>Italy 40 Index</v>
      </c>
      <c r="D76" s="23" t="str">
        <f>'PF_DAILY(Sorted)'!E72</f>
        <v>IT40</v>
      </c>
      <c r="E76" s="24" t="str">
        <f>TRIM(TRUNC('PF_DAILY(Sorted)'!L72,'PF_DAILY(Sorted)'!$K72))</f>
        <v>40935</v>
      </c>
      <c r="F76" s="24" t="str">
        <f>TRIM(TRUNC('PF_DAILY(Sorted)'!M72,'PF_DAILY(Sorted)'!$K72))</f>
        <v>40973</v>
      </c>
      <c r="G76" s="24" t="str">
        <f>TRIM(TRUNC('PF_DAILY(Sorted)'!N72,'PF_DAILY(Sorted)'!$K72))</f>
        <v>40475</v>
      </c>
      <c r="H76" s="24" t="str">
        <f>TRIM(TRUNC('PF_DAILY(Sorted)'!O72,'PF_DAILY(Sorted)'!$K72))</f>
        <v>40505</v>
      </c>
      <c r="I76" s="24" t="str">
        <f>TRIM(TRUNC('PF_DAILY(Sorted)'!P72,'PF_DAILY(Sorted)'!$K72))</f>
        <v>40995</v>
      </c>
      <c r="J76" s="24" t="str">
        <f>TRIM(TRUNC('PF_DAILY(Sorted)'!Q72,'PF_DAILY(Sorted)'!$K72))</f>
        <v>40995</v>
      </c>
      <c r="K76" s="24" t="str">
        <f>TRIM(TRUNC('PF_DAILY(Sorted)'!R72,'PF_DAILY(Sorted)'!$K72))</f>
        <v>22</v>
      </c>
      <c r="L76" s="24" t="str">
        <f>TRIM(TRUNC('PF_DAILY(Sorted)'!S72,'PF_DAILY(Sorted)'!$K72))</f>
        <v>520</v>
      </c>
      <c r="M76" s="24" t="str">
        <f>TRIM(TRUNC('PF_DAILY(Sorted)'!T72,'PF_DAILY(Sorted)'!$K72))</f>
        <v>271</v>
      </c>
      <c r="N76" s="28">
        <f>'PF_DAILY(Sorted)'!U72</f>
        <v>6.6899999999999998E-3</v>
      </c>
    </row>
    <row r="77" spans="2:14" s="9" customFormat="1" ht="65.150000000000006" customHeight="1" x14ac:dyDescent="0.3">
      <c r="B77" s="25">
        <v>72</v>
      </c>
      <c r="C77" s="34" t="str">
        <f>'PF_DAILY(Sorted)'!J73</f>
        <v>US Dollar/Swiss Franc</v>
      </c>
      <c r="D77" s="26" t="str">
        <f>'PF_DAILY(Sorted)'!E73</f>
        <v>USDCHF</v>
      </c>
      <c r="E77" s="27" t="str">
        <f>TRIM(TRUNC('PF_DAILY(Sorted)'!L73,'PF_DAILY(Sorted)'!$K73))</f>
        <v>0.79334</v>
      </c>
      <c r="F77" s="27" t="str">
        <f>TRIM(TRUNC('PF_DAILY(Sorted)'!M73,'PF_DAILY(Sorted)'!$K73))</f>
        <v>0.79866</v>
      </c>
      <c r="G77" s="27" t="str">
        <f>TRIM(TRUNC('PF_DAILY(Sorted)'!N73,'PF_DAILY(Sorted)'!$K73))</f>
        <v>0.79186</v>
      </c>
      <c r="H77" s="27" t="str">
        <f>TRIM(TRUNC('PF_DAILY(Sorted)'!O73,'PF_DAILY(Sorted)'!$K73))</f>
        <v>0.79666</v>
      </c>
      <c r="I77" s="27" t="str">
        <f>TRIM(TRUNC('PF_DAILY(Sorted)'!P73,'PF_DAILY(Sorted)'!$K73))</f>
        <v>0.80083</v>
      </c>
      <c r="J77" s="27" t="str">
        <f>TRIM(TRUNC('PF_DAILY(Sorted)'!Q73,'PF_DAILY(Sorted)'!$K73))</f>
        <v>0.78336</v>
      </c>
      <c r="K77" s="27" t="str">
        <f>TRIM(TRUNC('PF_DAILY(Sorted)'!R73,'PF_DAILY(Sorted)'!$K73))</f>
        <v>0.00217</v>
      </c>
      <c r="L77" s="27" t="str">
        <f>TRIM(TRUNC('PF_DAILY(Sorted)'!S73,'PF_DAILY(Sorted)'!$K73))</f>
        <v>0.0085</v>
      </c>
      <c r="M77" s="27" t="str">
        <f>TRIM(TRUNC('PF_DAILY(Sorted)'!T73,'PF_DAILY(Sorted)'!$K73))</f>
        <v>0.00534</v>
      </c>
      <c r="N77" s="29">
        <f>'PF_DAILY(Sorted)'!U73</f>
        <v>6.7000000000000002E-3</v>
      </c>
    </row>
    <row r="78" spans="2:14" s="8" customFormat="1" ht="65.150000000000006" customHeight="1" x14ac:dyDescent="0.3">
      <c r="B78" s="22">
        <v>73</v>
      </c>
      <c r="C78" s="35" t="str">
        <f>'PF_DAILY(Sorted)'!J74</f>
        <v>US Dollar/Canadian Dollar</v>
      </c>
      <c r="D78" s="23" t="str">
        <f>'PF_DAILY(Sorted)'!E74</f>
        <v>USDCAD</v>
      </c>
      <c r="E78" s="24" t="str">
        <f>TRIM(TRUNC('PF_DAILY(Sorted)'!L74,'PF_DAILY(Sorted)'!$K74))</f>
        <v>1.36822</v>
      </c>
      <c r="F78" s="24" t="str">
        <f>TRIM(TRUNC('PF_DAILY(Sorted)'!M74,'PF_DAILY(Sorted)'!$K74))</f>
        <v>1.37071</v>
      </c>
      <c r="G78" s="24" t="str">
        <f>TRIM(TRUNC('PF_DAILY(Sorted)'!N74,'PF_DAILY(Sorted)'!$K74))</f>
        <v>1.36518</v>
      </c>
      <c r="H78" s="24" t="str">
        <f>TRIM(TRUNC('PF_DAILY(Sorted)'!O74,'PF_DAILY(Sorted)'!$K74))</f>
        <v>1.36524</v>
      </c>
      <c r="I78" s="24" t="str">
        <f>TRIM(TRUNC('PF_DAILY(Sorted)'!P74,'PF_DAILY(Sorted)'!$K74))</f>
        <v>1.3815</v>
      </c>
      <c r="J78" s="24" t="str">
        <f>TRIM(TRUNC('PF_DAILY(Sorted)'!Q74,'PF_DAILY(Sorted)'!$K74))</f>
        <v>1.35676</v>
      </c>
      <c r="K78" s="24" t="str">
        <f>TRIM(TRUNC('PF_DAILY(Sorted)'!R74,'PF_DAILY(Sorted)'!$K74))</f>
        <v>0.01079</v>
      </c>
      <c r="L78" s="24" t="str">
        <f>TRIM(TRUNC('PF_DAILY(Sorted)'!S74,'PF_DAILY(Sorted)'!$K74))</f>
        <v>0.00842</v>
      </c>
      <c r="M78" s="24" t="str">
        <f>TRIM(TRUNC('PF_DAILY(Sorted)'!T74,'PF_DAILY(Sorted)'!$K74))</f>
        <v>0.0096</v>
      </c>
      <c r="N78" s="28">
        <f>'PF_DAILY(Sorted)'!U74</f>
        <v>7.0400000000000003E-3</v>
      </c>
    </row>
    <row r="79" spans="2:14" s="8" customFormat="1" ht="65.150000000000006" customHeight="1" x14ac:dyDescent="0.3">
      <c r="B79" s="25">
        <v>74</v>
      </c>
      <c r="C79" s="34" t="str">
        <f>'PF_DAILY(Sorted)'!J75</f>
        <v>British Pound/Australian Dollar</v>
      </c>
      <c r="D79" s="26" t="str">
        <f>'PF_DAILY(Sorted)'!E75</f>
        <v>GBPAUD</v>
      </c>
      <c r="E79" s="27" t="str">
        <f>TRIM(TRUNC('PF_DAILY(Sorted)'!L75,'PF_DAILY(Sorted)'!$K75))</f>
        <v>2.07576</v>
      </c>
      <c r="F79" s="27" t="str">
        <f>TRIM(TRUNC('PF_DAILY(Sorted)'!M75,'PF_DAILY(Sorted)'!$K75))</f>
        <v>2.08081</v>
      </c>
      <c r="G79" s="27" t="str">
        <f>TRIM(TRUNC('PF_DAILY(Sorted)'!N75,'PF_DAILY(Sorted)'!$K75))</f>
        <v>2.05958</v>
      </c>
      <c r="H79" s="27" t="str">
        <f>TRIM(TRUNC('PF_DAILY(Sorted)'!O75,'PF_DAILY(Sorted)'!$K75))</f>
        <v>2.05998</v>
      </c>
      <c r="I79" s="27" t="str">
        <f>TRIM(TRUNC('PF_DAILY(Sorted)'!P75,'PF_DAILY(Sorted)'!$K75))</f>
        <v>2.07576</v>
      </c>
      <c r="J79" s="27" t="str">
        <f>TRIM(TRUNC('PF_DAILY(Sorted)'!Q75,'PF_DAILY(Sorted)'!$K75))</f>
        <v>2.03511</v>
      </c>
      <c r="K79" s="27" t="str">
        <f>TRIM(TRUNC('PF_DAILY(Sorted)'!R75,'PF_DAILY(Sorted)'!$K75))</f>
        <v>0.00505</v>
      </c>
      <c r="L79" s="27" t="str">
        <f>TRIM(TRUNC('PF_DAILY(Sorted)'!S75,'PF_DAILY(Sorted)'!$K75))</f>
        <v>0.02447</v>
      </c>
      <c r="M79" s="27" t="str">
        <f>TRIM(TRUNC('PF_DAILY(Sorted)'!T75,'PF_DAILY(Sorted)'!$K75))</f>
        <v>0.01476</v>
      </c>
      <c r="N79" s="29">
        <f>'PF_DAILY(Sorted)'!U75</f>
        <v>7.1700000000000002E-3</v>
      </c>
    </row>
    <row r="80" spans="2:14" s="8" customFormat="1" ht="65.150000000000006" customHeight="1" x14ac:dyDescent="0.3">
      <c r="B80" s="22">
        <v>75</v>
      </c>
      <c r="C80" s="35" t="str">
        <f>'PF_DAILY(Sorted)'!J76</f>
        <v>Norwegian Krone/Swedish Krona</v>
      </c>
      <c r="D80" s="23" t="str">
        <f>'PF_DAILY(Sorted)'!E76</f>
        <v>NOKSEK</v>
      </c>
      <c r="E80" s="24" t="str">
        <f>TRIM(TRUNC('PF_DAILY(Sorted)'!L76,'PF_DAILY(Sorted)'!$K76))</f>
        <v>0.9396</v>
      </c>
      <c r="F80" s="24" t="str">
        <f>TRIM(TRUNC('PF_DAILY(Sorted)'!M76,'PF_DAILY(Sorted)'!$K76))</f>
        <v>0.9446</v>
      </c>
      <c r="G80" s="24" t="str">
        <f>TRIM(TRUNC('PF_DAILY(Sorted)'!N76,'PF_DAILY(Sorted)'!$K76))</f>
        <v>0.9347</v>
      </c>
      <c r="H80" s="24" t="str">
        <f>TRIM(TRUNC('PF_DAILY(Sorted)'!O76,'PF_DAILY(Sorted)'!$K76))</f>
        <v>0.9409</v>
      </c>
      <c r="I80" s="24" t="str">
        <f>TRIM(TRUNC('PF_DAILY(Sorted)'!P76,'PF_DAILY(Sorted)'!$K76))</f>
        <v>0.95412</v>
      </c>
      <c r="J80" s="24" t="str">
        <f>TRIM(TRUNC('PF_DAILY(Sorted)'!Q76,'PF_DAILY(Sorted)'!$K76))</f>
        <v>0.9396</v>
      </c>
      <c r="K80" s="24" t="str">
        <f>TRIM(TRUNC('PF_DAILY(Sorted)'!R76,'PF_DAILY(Sorted)'!$K76))</f>
        <v>0.00952</v>
      </c>
      <c r="L80" s="24" t="str">
        <f>TRIM(TRUNC('PF_DAILY(Sorted)'!S76,'PF_DAILY(Sorted)'!$K76))</f>
        <v>0.0049</v>
      </c>
      <c r="M80" s="24" t="str">
        <f>TRIM(TRUNC('PF_DAILY(Sorted)'!T76,'PF_DAILY(Sorted)'!$K76))</f>
        <v>0.00721</v>
      </c>
      <c r="N80" s="28">
        <f>'PF_DAILY(Sorted)'!U76</f>
        <v>7.6600000000000001E-3</v>
      </c>
    </row>
    <row r="81" spans="2:14" s="10" customFormat="1" ht="65.150000000000006" customHeight="1" x14ac:dyDescent="0.3">
      <c r="B81" s="25">
        <v>76</v>
      </c>
      <c r="C81" s="34" t="str">
        <f>'PF_DAILY(Sorted)'!J77</f>
        <v>EURO STOXX 50 Index</v>
      </c>
      <c r="D81" s="26" t="str">
        <f>'PF_DAILY(Sorted)'!E77</f>
        <v>ESTX50</v>
      </c>
      <c r="E81" s="27" t="str">
        <f>TRIM(TRUNC('PF_DAILY(Sorted)'!L77,'PF_DAILY(Sorted)'!$K77))</f>
        <v>5462</v>
      </c>
      <c r="F81" s="27" t="str">
        <f>TRIM(TRUNC('PF_DAILY(Sorted)'!M77,'PF_DAILY(Sorted)'!$K77))</f>
        <v>5468</v>
      </c>
      <c r="G81" s="27" t="str">
        <f>TRIM(TRUNC('PF_DAILY(Sorted)'!N77,'PF_DAILY(Sorted)'!$K77))</f>
        <v>5432</v>
      </c>
      <c r="H81" s="27" t="str">
        <f>TRIM(TRUNC('PF_DAILY(Sorted)'!O77,'PF_DAILY(Sorted)'!$K77))</f>
        <v>5435</v>
      </c>
      <c r="I81" s="27" t="str">
        <f>TRIM(TRUNC('PF_DAILY(Sorted)'!P77,'PF_DAILY(Sorted)'!$K77))</f>
        <v>5522</v>
      </c>
      <c r="J81" s="27" t="str">
        <f>TRIM(TRUNC('PF_DAILY(Sorted)'!Q77,'PF_DAILY(Sorted)'!$K77))</f>
        <v>5462</v>
      </c>
      <c r="K81" s="27" t="str">
        <f>TRIM(TRUNC('PF_DAILY(Sorted)'!R77,'PF_DAILY(Sorted)'!$K77))</f>
        <v>54</v>
      </c>
      <c r="L81" s="27" t="str">
        <f>TRIM(TRUNC('PF_DAILY(Sorted)'!S77,'PF_DAILY(Sorted)'!$K77))</f>
        <v>30</v>
      </c>
      <c r="M81" s="27" t="str">
        <f>TRIM(TRUNC('PF_DAILY(Sorted)'!T77,'PF_DAILY(Sorted)'!$K77))</f>
        <v>42</v>
      </c>
      <c r="N81" s="29">
        <f>'PF_DAILY(Sorted)'!U77</f>
        <v>7.7299999999999999E-3</v>
      </c>
    </row>
    <row r="82" spans="2:14" s="11" customFormat="1" ht="65.150000000000006" customHeight="1" x14ac:dyDescent="0.3">
      <c r="B82" s="22">
        <v>77</v>
      </c>
      <c r="C82" s="35" t="str">
        <f>'PF_DAILY(Sorted)'!J78</f>
        <v>Canadian Dollar/Norwegian Krone</v>
      </c>
      <c r="D82" s="23" t="str">
        <f>'PF_DAILY(Sorted)'!E78</f>
        <v>CADNOK</v>
      </c>
      <c r="E82" s="24" t="str">
        <f>TRIM(TRUNC('PF_DAILY(Sorted)'!L78,'PF_DAILY(Sorted)'!$K78))</f>
        <v>7.35424</v>
      </c>
      <c r="F82" s="24" t="str">
        <f>TRIM(TRUNC('PF_DAILY(Sorted)'!M78,'PF_DAILY(Sorted)'!$K78))</f>
        <v>7.38896</v>
      </c>
      <c r="G82" s="24" t="str">
        <f>TRIM(TRUNC('PF_DAILY(Sorted)'!N78,'PF_DAILY(Sorted)'!$K78))</f>
        <v>7.34736</v>
      </c>
      <c r="H82" s="24" t="str">
        <f>TRIM(TRUNC('PF_DAILY(Sorted)'!O78,'PF_DAILY(Sorted)'!$K78))</f>
        <v>7.37269</v>
      </c>
      <c r="I82" s="24" t="str">
        <f>TRIM(TRUNC('PF_DAILY(Sorted)'!P78,'PF_DAILY(Sorted)'!$K78))</f>
        <v>7.3782</v>
      </c>
      <c r="J82" s="24" t="str">
        <f>TRIM(TRUNC('PF_DAILY(Sorted)'!Q78,'PF_DAILY(Sorted)'!$K78))</f>
        <v>7.24281</v>
      </c>
      <c r="K82" s="24" t="str">
        <f>TRIM(TRUNC('PF_DAILY(Sorted)'!R78,'PF_DAILY(Sorted)'!$K78))</f>
        <v>0.01076</v>
      </c>
      <c r="L82" s="24" t="str">
        <f>TRIM(TRUNC('PF_DAILY(Sorted)'!S78,'PF_DAILY(Sorted)'!$K78))</f>
        <v>0.10455</v>
      </c>
      <c r="M82" s="24" t="str">
        <f>TRIM(TRUNC('PF_DAILY(Sorted)'!T78,'PF_DAILY(Sorted)'!$K78))</f>
        <v>0.05766</v>
      </c>
      <c r="N82" s="28">
        <f>'PF_DAILY(Sorted)'!U78</f>
        <v>7.8200000000000006E-3</v>
      </c>
    </row>
    <row r="83" spans="2:14" s="8" customFormat="1" ht="65.150000000000006" customHeight="1" x14ac:dyDescent="0.3">
      <c r="B83" s="25">
        <v>78</v>
      </c>
      <c r="C83" s="34" t="str">
        <f>'PF_DAILY(Sorted)'!J79</f>
        <v>Corn</v>
      </c>
      <c r="D83" s="26" t="str">
        <f>'PF_DAILY(Sorted)'!E79</f>
        <v>CORN</v>
      </c>
      <c r="E83" s="27" t="str">
        <f>TRIM(TRUNC('PF_DAILY(Sorted)'!L79,'PF_DAILY(Sorted)'!$K79))</f>
        <v>398.25</v>
      </c>
      <c r="F83" s="27" t="str">
        <f>TRIM(TRUNC('PF_DAILY(Sorted)'!M79,'PF_DAILY(Sorted)'!$K79))</f>
        <v>400</v>
      </c>
      <c r="G83" s="27" t="str">
        <f>TRIM(TRUNC('PF_DAILY(Sorted)'!N79,'PF_DAILY(Sorted)'!$K79))</f>
        <v>396</v>
      </c>
      <c r="H83" s="27" t="str">
        <f>TRIM(TRUNC('PF_DAILY(Sorted)'!O79,'PF_DAILY(Sorted)'!$K79))</f>
        <v>398.5</v>
      </c>
      <c r="I83" s="27" t="str">
        <f>TRIM(TRUNC('PF_DAILY(Sorted)'!P79,'PF_DAILY(Sorted)'!$K79))</f>
        <v>403.86</v>
      </c>
      <c r="J83" s="27" t="str">
        <f>TRIM(TRUNC('PF_DAILY(Sorted)'!Q79,'PF_DAILY(Sorted)'!$K79))</f>
        <v>393.54</v>
      </c>
      <c r="K83" s="27" t="str">
        <f>TRIM(TRUNC('PF_DAILY(Sorted)'!R79,'PF_DAILY(Sorted)'!$K79))</f>
        <v>3.86</v>
      </c>
      <c r="L83" s="27" t="str">
        <f>TRIM(TRUNC('PF_DAILY(Sorted)'!S79,'PF_DAILY(Sorted)'!$K79))</f>
        <v>2.46</v>
      </c>
      <c r="M83" s="27" t="str">
        <f>TRIM(TRUNC('PF_DAILY(Sorted)'!T79,'PF_DAILY(Sorted)'!$K79))</f>
        <v>3.16</v>
      </c>
      <c r="N83" s="29">
        <f>'PF_DAILY(Sorted)'!U79</f>
        <v>7.9299999999999995E-3</v>
      </c>
    </row>
    <row r="84" spans="2:14" s="8" customFormat="1" ht="65.150000000000006" customHeight="1" x14ac:dyDescent="0.3">
      <c r="B84" s="22">
        <v>79</v>
      </c>
      <c r="C84" s="35" t="str">
        <f>'PF_DAILY(Sorted)'!J80</f>
        <v>Soybean</v>
      </c>
      <c r="D84" s="23" t="str">
        <f>'PF_DAILY(Sorted)'!E80</f>
        <v>SOYBEAN</v>
      </c>
      <c r="E84" s="24" t="str">
        <f>TRIM(TRUNC('PF_DAILY(Sorted)'!L80,'PF_DAILY(Sorted)'!$K80))</f>
        <v>996</v>
      </c>
      <c r="F84" s="24" t="str">
        <f>TRIM(TRUNC('PF_DAILY(Sorted)'!M80,'PF_DAILY(Sorted)'!$K80))</f>
        <v>1003</v>
      </c>
      <c r="G84" s="24" t="str">
        <f>TRIM(TRUNC('PF_DAILY(Sorted)'!N80,'PF_DAILY(Sorted)'!$K80))</f>
        <v>991.5</v>
      </c>
      <c r="H84" s="24" t="str">
        <f>TRIM(TRUNC('PF_DAILY(Sorted)'!O80,'PF_DAILY(Sorted)'!$K80))</f>
        <v>1002</v>
      </c>
      <c r="I84" s="24" t="str">
        <f>TRIM(TRUNC('PF_DAILY(Sorted)'!P80,'PF_DAILY(Sorted)'!$K80))</f>
        <v>997.25</v>
      </c>
      <c r="J84" s="24" t="str">
        <f>TRIM(TRUNC('PF_DAILY(Sorted)'!Q80,'PF_DAILY(Sorted)'!$K80))</f>
        <v>981.17</v>
      </c>
      <c r="K84" s="24" t="str">
        <f>TRIM(TRUNC('PF_DAILY(Sorted)'!R80,'PF_DAILY(Sorted)'!$K80))</f>
        <v>5.75</v>
      </c>
      <c r="L84" s="24" t="str">
        <f>TRIM(TRUNC('PF_DAILY(Sorted)'!S80,'PF_DAILY(Sorted)'!$K80))</f>
        <v>10.33</v>
      </c>
      <c r="M84" s="24" t="str">
        <f>TRIM(TRUNC('PF_DAILY(Sorted)'!T80,'PF_DAILY(Sorted)'!$K80))</f>
        <v>8.04</v>
      </c>
      <c r="N84" s="28">
        <f>'PF_DAILY(Sorted)'!U80</f>
        <v>8.0199999999999994E-3</v>
      </c>
    </row>
    <row r="85" spans="2:14" s="8" customFormat="1" ht="65.150000000000006" customHeight="1" x14ac:dyDescent="0.3">
      <c r="B85" s="25">
        <f>B84+1</f>
        <v>80</v>
      </c>
      <c r="C85" s="34" t="str">
        <f>'PF_DAILY(Sorted)'!J81</f>
        <v>EUR/Polish Zloty</v>
      </c>
      <c r="D85" s="26" t="str">
        <f>'PF_DAILY(Sorted)'!E81</f>
        <v>EURPLN</v>
      </c>
      <c r="E85" s="27" t="str">
        <f>TRIM(TRUNC('PF_DAILY(Sorted)'!L81,'PF_DAILY(Sorted)'!$K81))</f>
        <v>4.23982</v>
      </c>
      <c r="F85" s="27" t="str">
        <f>TRIM(TRUNC('PF_DAILY(Sorted)'!M81,'PF_DAILY(Sorted)'!$K81))</f>
        <v>4.25483</v>
      </c>
      <c r="G85" s="27" t="str">
        <f>TRIM(TRUNC('PF_DAILY(Sorted)'!N81,'PF_DAILY(Sorted)'!$K81))</f>
        <v>4.2374</v>
      </c>
      <c r="H85" s="27" t="str">
        <f>TRIM(TRUNC('PF_DAILY(Sorted)'!O81,'PF_DAILY(Sorted)'!$K81))</f>
        <v>4.25091</v>
      </c>
      <c r="I85" s="27" t="str">
        <f>TRIM(TRUNC('PF_DAILY(Sorted)'!P81,'PF_DAILY(Sorted)'!$K81))</f>
        <v>4.24977</v>
      </c>
      <c r="J85" s="27" t="str">
        <f>TRIM(TRUNC('PF_DAILY(Sorted)'!Q81,'PF_DAILY(Sorted)'!$K81))</f>
        <v>4.17265</v>
      </c>
      <c r="K85" s="27" t="str">
        <f>TRIM(TRUNC('PF_DAILY(Sorted)'!R81,'PF_DAILY(Sorted)'!$K81))</f>
        <v>0.00506</v>
      </c>
      <c r="L85" s="27" t="str">
        <f>TRIM(TRUNC('PF_DAILY(Sorted)'!S81,'PF_DAILY(Sorted)'!$K81))</f>
        <v>0.06475</v>
      </c>
      <c r="M85" s="27" t="str">
        <f>TRIM(TRUNC('PF_DAILY(Sorted)'!T81,'PF_DAILY(Sorted)'!$K81))</f>
        <v>0.03491</v>
      </c>
      <c r="N85" s="29">
        <f>'PF_DAILY(Sorted)'!U81</f>
        <v>8.2100000000000003E-3</v>
      </c>
    </row>
    <row r="86" spans="2:14" s="8" customFormat="1" ht="65.150000000000006" customHeight="1" x14ac:dyDescent="0.3">
      <c r="B86" s="22">
        <f t="shared" ref="B86:B134" si="0">B85+1</f>
        <v>81</v>
      </c>
      <c r="C86" s="35" t="str">
        <f>'PF_DAILY(Sorted)'!J82</f>
        <v>Singapore Dollar/Hong Kong Dollar</v>
      </c>
      <c r="D86" s="23" t="str">
        <f>'PF_DAILY(Sorted)'!E82</f>
        <v>SGDHKD</v>
      </c>
      <c r="E86" s="24" t="str">
        <f>TRIM(TRUNC('PF_DAILY(Sorted)'!L82,'PF_DAILY(Sorted)'!$K82))</f>
        <v>6.1279</v>
      </c>
      <c r="F86" s="24" t="str">
        <f>TRIM(TRUNC('PF_DAILY(Sorted)'!M82,'PF_DAILY(Sorted)'!$K82))</f>
        <v>6.1377</v>
      </c>
      <c r="G86" s="24" t="str">
        <f>TRIM(TRUNC('PF_DAILY(Sorted)'!N82,'PF_DAILY(Sorted)'!$K82))</f>
        <v>6.1219</v>
      </c>
      <c r="H86" s="24" t="str">
        <f>TRIM(TRUNC('PF_DAILY(Sorted)'!O82,'PF_DAILY(Sorted)'!$K82))</f>
        <v>6.1323</v>
      </c>
      <c r="I86" s="24" t="str">
        <f>TRIM(TRUNC('PF_DAILY(Sorted)'!P82,'PF_DAILY(Sorted)'!$K82))</f>
        <v>6.2491</v>
      </c>
      <c r="J86" s="24" t="str">
        <f>TRIM(TRUNC('PF_DAILY(Sorted)'!Q82,'PF_DAILY(Sorted)'!$K82))</f>
        <v>6.1126</v>
      </c>
      <c r="K86" s="24" t="str">
        <f>TRIM(TRUNC('PF_DAILY(Sorted)'!R82,'PF_DAILY(Sorted)'!$K82))</f>
        <v>0.1114</v>
      </c>
      <c r="L86" s="24" t="str">
        <f>TRIM(TRUNC('PF_DAILY(Sorted)'!S82,'PF_DAILY(Sorted)'!$K82))</f>
        <v>0.0093</v>
      </c>
      <c r="M86" s="24" t="str">
        <f>TRIM(TRUNC('PF_DAILY(Sorted)'!T82,'PF_DAILY(Sorted)'!$K82))</f>
        <v>0.0603</v>
      </c>
      <c r="N86" s="28">
        <f>'PF_DAILY(Sorted)'!U82</f>
        <v>9.8399999999999998E-3</v>
      </c>
    </row>
    <row r="87" spans="2:14" s="9" customFormat="1" ht="65.150000000000006" customHeight="1" x14ac:dyDescent="0.3">
      <c r="B87" s="25">
        <f t="shared" si="0"/>
        <v>82</v>
      </c>
      <c r="C87" s="34" t="str">
        <f>'PF_DAILY(Sorted)'!J83</f>
        <v>British Pound/Polish Zloty</v>
      </c>
      <c r="D87" s="26" t="str">
        <f>'PF_DAILY(Sorted)'!E83</f>
        <v>GBPPLN</v>
      </c>
      <c r="E87" s="27" t="str">
        <f>TRIM(TRUNC('PF_DAILY(Sorted)'!L83,'PF_DAILY(Sorted)'!$K83))</f>
        <v>4.90572</v>
      </c>
      <c r="F87" s="27" t="str">
        <f>TRIM(TRUNC('PF_DAILY(Sorted)'!M83,'PF_DAILY(Sorted)'!$K83))</f>
        <v>4.93868</v>
      </c>
      <c r="G87" s="27" t="str">
        <f>TRIM(TRUNC('PF_DAILY(Sorted)'!N83,'PF_DAILY(Sorted)'!$K83))</f>
        <v>4.90203</v>
      </c>
      <c r="H87" s="27" t="str">
        <f>TRIM(TRUNC('PF_DAILY(Sorted)'!O83,'PF_DAILY(Sorted)'!$K83))</f>
        <v>4.92201</v>
      </c>
      <c r="I87" s="27" t="str">
        <f>TRIM(TRUNC('PF_DAILY(Sorted)'!P83,'PF_DAILY(Sorted)'!$K83))</f>
        <v>4.90572</v>
      </c>
      <c r="J87" s="27" t="str">
        <f>TRIM(TRUNC('PF_DAILY(Sorted)'!Q83,'PF_DAILY(Sorted)'!$K83))</f>
        <v>4.83453</v>
      </c>
      <c r="K87" s="27" t="str">
        <f>TRIM(TRUNC('PF_DAILY(Sorted)'!R83,'PF_DAILY(Sorted)'!$K83))</f>
        <v>0.03296</v>
      </c>
      <c r="L87" s="27" t="str">
        <f>TRIM(TRUNC('PF_DAILY(Sorted)'!S83,'PF_DAILY(Sorted)'!$K83))</f>
        <v>0.0675</v>
      </c>
      <c r="M87" s="27" t="str">
        <f>TRIM(TRUNC('PF_DAILY(Sorted)'!T83,'PF_DAILY(Sorted)'!$K83))</f>
        <v>0.05023</v>
      </c>
      <c r="N87" s="29">
        <f>'PF_DAILY(Sorted)'!U83</f>
        <v>1.021E-2</v>
      </c>
    </row>
    <row r="88" spans="2:14" s="8" customFormat="1" ht="65.150000000000006" customHeight="1" x14ac:dyDescent="0.3">
      <c r="B88" s="22">
        <f t="shared" si="0"/>
        <v>83</v>
      </c>
      <c r="C88" s="35" t="str">
        <f>'PF_DAILY(Sorted)'!J84</f>
        <v>Australian Dollar/US Dollar</v>
      </c>
      <c r="D88" s="23" t="str">
        <f>'PF_DAILY(Sorted)'!E84</f>
        <v>AUDUSD</v>
      </c>
      <c r="E88" s="24" t="str">
        <f>TRIM(TRUNC('PF_DAILY(Sorted)'!L84,'PF_DAILY(Sorted)'!$K84))</f>
        <v>0.65341</v>
      </c>
      <c r="F88" s="24" t="str">
        <f>TRIM(TRUNC('PF_DAILY(Sorted)'!M84,'PF_DAILY(Sorted)'!$K84))</f>
        <v>0.65904</v>
      </c>
      <c r="G88" s="24" t="str">
        <f>TRIM(TRUNC('PF_DAILY(Sorted)'!N84,'PF_DAILY(Sorted)'!$K84))</f>
        <v>0.65239</v>
      </c>
      <c r="H88" s="24" t="str">
        <f>TRIM(TRUNC('PF_DAILY(Sorted)'!O84,'PF_DAILY(Sorted)'!$K84))</f>
        <v>0.65856</v>
      </c>
      <c r="I88" s="24" t="str">
        <f>TRIM(TRUNC('PF_DAILY(Sorted)'!P84,'PF_DAILY(Sorted)'!$K84))</f>
        <v>0.66145</v>
      </c>
      <c r="J88" s="24" t="str">
        <f>TRIM(TRUNC('PF_DAILY(Sorted)'!Q84,'PF_DAILY(Sorted)'!$K84))</f>
        <v>0.64128</v>
      </c>
      <c r="K88" s="24" t="str">
        <f>TRIM(TRUNC('PF_DAILY(Sorted)'!R84,'PF_DAILY(Sorted)'!$K84))</f>
        <v>0.00241</v>
      </c>
      <c r="L88" s="24" t="str">
        <f>TRIM(TRUNC('PF_DAILY(Sorted)'!S84,'PF_DAILY(Sorted)'!$K84))</f>
        <v>0.01111</v>
      </c>
      <c r="M88" s="24" t="str">
        <f>TRIM(TRUNC('PF_DAILY(Sorted)'!T84,'PF_DAILY(Sorted)'!$K84))</f>
        <v>0.00676</v>
      </c>
      <c r="N88" s="28">
        <f>'PF_DAILY(Sorted)'!U84</f>
        <v>1.026E-2</v>
      </c>
    </row>
    <row r="89" spans="2:14" s="8" customFormat="1" ht="65.150000000000006" customHeight="1" x14ac:dyDescent="0.3">
      <c r="B89" s="25">
        <f t="shared" si="0"/>
        <v>84</v>
      </c>
      <c r="C89" s="34" t="str">
        <f>'PF_DAILY(Sorted)'!J85</f>
        <v>British Pound/US Dollar</v>
      </c>
      <c r="D89" s="26" t="str">
        <f>'PF_DAILY(Sorted)'!E85</f>
        <v>GBPUSD</v>
      </c>
      <c r="E89" s="27" t="str">
        <f>TRIM(TRUNC('PF_DAILY(Sorted)'!L85,'PF_DAILY(Sorted)'!$K85))</f>
        <v>1.35787</v>
      </c>
      <c r="F89" s="27" t="str">
        <f>TRIM(TRUNC('PF_DAILY(Sorted)'!M85,'PF_DAILY(Sorted)'!$K85))</f>
        <v>1.36183</v>
      </c>
      <c r="G89" s="27" t="str">
        <f>TRIM(TRUNC('PF_DAILY(Sorted)'!N85,'PF_DAILY(Sorted)'!$K85))</f>
        <v>1.35318</v>
      </c>
      <c r="H89" s="27" t="str">
        <f>TRIM(TRUNC('PF_DAILY(Sorted)'!O85,'PF_DAILY(Sorted)'!$K85))</f>
        <v>1.35769</v>
      </c>
      <c r="I89" s="27" t="str">
        <f>TRIM(TRUNC('PF_DAILY(Sorted)'!P85,'PF_DAILY(Sorted)'!$K85))</f>
        <v>1.37776</v>
      </c>
      <c r="J89" s="27" t="str">
        <f>TRIM(TRUNC('PF_DAILY(Sorted)'!Q85,'PF_DAILY(Sorted)'!$K85))</f>
        <v>1.34122</v>
      </c>
      <c r="K89" s="27" t="str">
        <f>TRIM(TRUNC('PF_DAILY(Sorted)'!R85,'PF_DAILY(Sorted)'!$K85))</f>
        <v>0.01593</v>
      </c>
      <c r="L89" s="27" t="str">
        <f>TRIM(TRUNC('PF_DAILY(Sorted)'!S85,'PF_DAILY(Sorted)'!$K85))</f>
        <v>0.01196</v>
      </c>
      <c r="M89" s="27" t="str">
        <f>TRIM(TRUNC('PF_DAILY(Sorted)'!T85,'PF_DAILY(Sorted)'!$K85))</f>
        <v>0.01394</v>
      </c>
      <c r="N89" s="29">
        <f>'PF_DAILY(Sorted)'!U85</f>
        <v>1.027E-2</v>
      </c>
    </row>
    <row r="90" spans="2:14" s="8" customFormat="1" ht="65.150000000000006" customHeight="1" x14ac:dyDescent="0.3">
      <c r="B90" s="22">
        <f t="shared" si="0"/>
        <v>85</v>
      </c>
      <c r="C90" s="35" t="str">
        <f>'PF_DAILY(Sorted)'!J86</f>
        <v>Australian Dollar/Polish Zloty</v>
      </c>
      <c r="D90" s="23" t="str">
        <f>'PF_DAILY(Sorted)'!E86</f>
        <v>AUDPLN</v>
      </c>
      <c r="E90" s="24" t="str">
        <f>TRIM(TRUNC('PF_DAILY(Sorted)'!L86,'PF_DAILY(Sorted)'!$K86))</f>
        <v>2.36455</v>
      </c>
      <c r="F90" s="24" t="str">
        <f>TRIM(TRUNC('PF_DAILY(Sorted)'!M86,'PF_DAILY(Sorted)'!$K86))</f>
        <v>2.3959</v>
      </c>
      <c r="G90" s="24" t="str">
        <f>TRIM(TRUNC('PF_DAILY(Sorted)'!N86,'PF_DAILY(Sorted)'!$K86))</f>
        <v>2.36014</v>
      </c>
      <c r="H90" s="24" t="str">
        <f>TRIM(TRUNC('PF_DAILY(Sorted)'!O86,'PF_DAILY(Sorted)'!$K86))</f>
        <v>2.39207</v>
      </c>
      <c r="I90" s="24" t="str">
        <f>TRIM(TRUNC('PF_DAILY(Sorted)'!P86,'PF_DAILY(Sorted)'!$K86))</f>
        <v>2.44067</v>
      </c>
      <c r="J90" s="24" t="str">
        <f>TRIM(TRUNC('PF_DAILY(Sorted)'!Q86,'PF_DAILY(Sorted)'!$K86))</f>
        <v>2.36455</v>
      </c>
      <c r="K90" s="24" t="str">
        <f>TRIM(TRUNC('PF_DAILY(Sorted)'!R86,'PF_DAILY(Sorted)'!$K86))</f>
        <v>0.04477</v>
      </c>
      <c r="L90" s="24" t="str">
        <f>TRIM(TRUNC('PF_DAILY(Sorted)'!S86,'PF_DAILY(Sorted)'!$K86))</f>
        <v>0.00441</v>
      </c>
      <c r="M90" s="24" t="str">
        <f>TRIM(TRUNC('PF_DAILY(Sorted)'!T86,'PF_DAILY(Sorted)'!$K86))</f>
        <v>0.02459</v>
      </c>
      <c r="N90" s="28">
        <f>'PF_DAILY(Sorted)'!U86</f>
        <v>1.0279999999999999E-2</v>
      </c>
    </row>
    <row r="91" spans="2:14" s="10" customFormat="1" ht="65.150000000000006" customHeight="1" x14ac:dyDescent="0.3">
      <c r="B91" s="25">
        <f t="shared" si="0"/>
        <v>86</v>
      </c>
      <c r="C91" s="34" t="str">
        <f>'PF_DAILY(Sorted)'!J87</f>
        <v>Spain 35 Index</v>
      </c>
      <c r="D91" s="26" t="str">
        <f>'PF_DAILY(Sorted)'!E87</f>
        <v>ESP35</v>
      </c>
      <c r="E91" s="27" t="str">
        <f>TRIM(TRUNC('PF_DAILY(Sorted)'!L87,'PF_DAILY(Sorted)'!$K87))</f>
        <v>14291</v>
      </c>
      <c r="F91" s="27" t="str">
        <f>TRIM(TRUNC('PF_DAILY(Sorted)'!M87,'PF_DAILY(Sorted)'!$K87))</f>
        <v>14291</v>
      </c>
      <c r="G91" s="27" t="str">
        <f>TRIM(TRUNC('PF_DAILY(Sorted)'!N87,'PF_DAILY(Sorted)'!$K87))</f>
        <v>14104</v>
      </c>
      <c r="H91" s="27" t="str">
        <f>TRIM(TRUNC('PF_DAILY(Sorted)'!O87,'PF_DAILY(Sorted)'!$K87))</f>
        <v>14120</v>
      </c>
      <c r="I91" s="27" t="str">
        <f>TRIM(TRUNC('PF_DAILY(Sorted)'!P87,'PF_DAILY(Sorted)'!$K87))</f>
        <v>14433</v>
      </c>
      <c r="J91" s="27" t="str">
        <f>TRIM(TRUNC('PF_DAILY(Sorted)'!Q87,'PF_DAILY(Sorted)'!$K87))</f>
        <v>14264</v>
      </c>
      <c r="K91" s="27" t="str">
        <f>TRIM(TRUNC('PF_DAILY(Sorted)'!R87,'PF_DAILY(Sorted)'!$K87))</f>
        <v>142</v>
      </c>
      <c r="L91" s="27" t="str">
        <f>TRIM(TRUNC('PF_DAILY(Sorted)'!S87,'PF_DAILY(Sorted)'!$K87))</f>
        <v>160</v>
      </c>
      <c r="M91" s="27" t="str">
        <f>TRIM(TRUNC('PF_DAILY(Sorted)'!T87,'PF_DAILY(Sorted)'!$K87))</f>
        <v>151</v>
      </c>
      <c r="N91" s="29">
        <f>'PF_DAILY(Sorted)'!U87</f>
        <v>1.069E-2</v>
      </c>
    </row>
    <row r="92" spans="2:14" s="11" customFormat="1" ht="65.150000000000006" customHeight="1" x14ac:dyDescent="0.3">
      <c r="B92" s="22">
        <f t="shared" si="0"/>
        <v>87</v>
      </c>
      <c r="C92" s="35" t="str">
        <f>'PF_DAILY(Sorted)'!J88</f>
        <v>Platinum</v>
      </c>
      <c r="D92" s="23" t="str">
        <f>'PF_DAILY(Sorted)'!E88</f>
        <v>PLAT</v>
      </c>
      <c r="E92" s="24" t="str">
        <f>TRIM(TRUNC('PF_DAILY(Sorted)'!L88,'PF_DAILY(Sorted)'!$K88))</f>
        <v>1388.7</v>
      </c>
      <c r="F92" s="24" t="str">
        <f>TRIM(TRUNC('PF_DAILY(Sorted)'!M88,'PF_DAILY(Sorted)'!$K88))</f>
        <v>1439.1</v>
      </c>
      <c r="G92" s="24" t="str">
        <f>TRIM(TRUNC('PF_DAILY(Sorted)'!N88,'PF_DAILY(Sorted)'!$K88))</f>
        <v>1381.4</v>
      </c>
      <c r="H92" s="24" t="str">
        <f>TRIM(TRUNC('PF_DAILY(Sorted)'!O88,'PF_DAILY(Sorted)'!$K88))</f>
        <v>1414.5</v>
      </c>
      <c r="I92" s="24" t="str">
        <f>TRIM(TRUNC('PF_DAILY(Sorted)'!P88,'PF_DAILY(Sorted)'!$K88))</f>
        <v>1417.67</v>
      </c>
      <c r="J92" s="24" t="str">
        <f>TRIM(TRUNC('PF_DAILY(Sorted)'!Q88,'PF_DAILY(Sorted)'!$K88))</f>
        <v>1371.16</v>
      </c>
      <c r="K92" s="24" t="str">
        <f>TRIM(TRUNC('PF_DAILY(Sorted)'!R88,'PF_DAILY(Sorted)'!$K88))</f>
        <v>21.43</v>
      </c>
      <c r="L92" s="24" t="str">
        <f>TRIM(TRUNC('PF_DAILY(Sorted)'!S88,'PF_DAILY(Sorted)'!$K88))</f>
        <v>10.24</v>
      </c>
      <c r="M92" s="24" t="str">
        <f>TRIM(TRUNC('PF_DAILY(Sorted)'!T88,'PF_DAILY(Sorted)'!$K88))</f>
        <v>15.83</v>
      </c>
      <c r="N92" s="28">
        <f>'PF_DAILY(Sorted)'!U88</f>
        <v>1.119E-2</v>
      </c>
    </row>
    <row r="93" spans="2:14" s="8" customFormat="1" ht="65.150000000000006" customHeight="1" x14ac:dyDescent="0.3">
      <c r="B93" s="25">
        <f t="shared" si="0"/>
        <v>88</v>
      </c>
      <c r="C93" s="34" t="str">
        <f>'PF_DAILY(Sorted)'!J89</f>
        <v>South African Rand/Japanese Yen</v>
      </c>
      <c r="D93" s="26" t="str">
        <f>'PF_DAILY(Sorted)'!E89</f>
        <v>ZARJPY</v>
      </c>
      <c r="E93" s="27" t="str">
        <f>TRIM(TRUNC('PF_DAILY(Sorted)'!L89,'PF_DAILY(Sorted)'!$K89))</f>
        <v>8.17</v>
      </c>
      <c r="F93" s="27" t="str">
        <f>TRIM(TRUNC('PF_DAILY(Sorted)'!M89,'PF_DAILY(Sorted)'!$K89))</f>
        <v>8.253</v>
      </c>
      <c r="G93" s="27" t="str">
        <f>TRIM(TRUNC('PF_DAILY(Sorted)'!N89,'PF_DAILY(Sorted)'!$K89))</f>
        <v>8.16</v>
      </c>
      <c r="H93" s="27" t="str">
        <f>TRIM(TRUNC('PF_DAILY(Sorted)'!O89,'PF_DAILY(Sorted)'!$K89))</f>
        <v>8.211</v>
      </c>
      <c r="I93" s="27" t="str">
        <f>TRIM(TRUNC('PF_DAILY(Sorted)'!P89,'PF_DAILY(Sorted)'!$K89))</f>
        <v>8.222</v>
      </c>
      <c r="J93" s="27" t="str">
        <f>TRIM(TRUNC('PF_DAILY(Sorted)'!Q89,'PF_DAILY(Sorted)'!$K89))</f>
        <v>8</v>
      </c>
      <c r="K93" s="27" t="str">
        <f>TRIM(TRUNC('PF_DAILY(Sorted)'!R89,'PF_DAILY(Sorted)'!$K89))</f>
        <v>0.031</v>
      </c>
      <c r="L93" s="27" t="str">
        <f>TRIM(TRUNC('PF_DAILY(Sorted)'!S89,'PF_DAILY(Sorted)'!$K89))</f>
        <v>0.16</v>
      </c>
      <c r="M93" s="27" t="str">
        <f>TRIM(TRUNC('PF_DAILY(Sorted)'!T89,'PF_DAILY(Sorted)'!$K89))</f>
        <v>0.095</v>
      </c>
      <c r="N93" s="29">
        <f>'PF_DAILY(Sorted)'!U89</f>
        <v>1.163E-2</v>
      </c>
    </row>
    <row r="94" spans="2:14" s="8" customFormat="1" ht="65.150000000000006" customHeight="1" x14ac:dyDescent="0.3">
      <c r="B94" s="22">
        <f t="shared" si="0"/>
        <v>89</v>
      </c>
      <c r="C94" s="35" t="str">
        <f>'PF_DAILY(Sorted)'!J90</f>
        <v>EUR/Canadian Dollar</v>
      </c>
      <c r="D94" s="23" t="str">
        <f>'PF_DAILY(Sorted)'!E90</f>
        <v>EURCAD</v>
      </c>
      <c r="E94" s="24" t="str">
        <f>TRIM(TRUNC('PF_DAILY(Sorted)'!L90,'PF_DAILY(Sorted)'!$K90))</f>
        <v>1.60339</v>
      </c>
      <c r="F94" s="24" t="str">
        <f>TRIM(TRUNC('PF_DAILY(Sorted)'!M90,'PF_DAILY(Sorted)'!$K90))</f>
        <v>1.60703</v>
      </c>
      <c r="G94" s="24" t="str">
        <f>TRIM(TRUNC('PF_DAILY(Sorted)'!N90,'PF_DAILY(Sorted)'!$K90))</f>
        <v>1.59694</v>
      </c>
      <c r="H94" s="24" t="str">
        <f>TRIM(TRUNC('PF_DAILY(Sorted)'!O90,'PF_DAILY(Sorted)'!$K90))</f>
        <v>1.59722</v>
      </c>
      <c r="I94" s="24" t="str">
        <f>TRIM(TRUNC('PF_DAILY(Sorted)'!P90,'PF_DAILY(Sorted)'!$K90))</f>
        <v>1.62363</v>
      </c>
      <c r="J94" s="24" t="str">
        <f>TRIM(TRUNC('PF_DAILY(Sorted)'!Q90,'PF_DAILY(Sorted)'!$K90))</f>
        <v>1.5747</v>
      </c>
      <c r="K94" s="24" t="str">
        <f>TRIM(TRUNC('PF_DAILY(Sorted)'!R90,'PF_DAILY(Sorted)'!$K90))</f>
        <v>0.0166</v>
      </c>
      <c r="L94" s="24" t="str">
        <f>TRIM(TRUNC('PF_DAILY(Sorted)'!S90,'PF_DAILY(Sorted)'!$K90))</f>
        <v>0.02224</v>
      </c>
      <c r="M94" s="24" t="str">
        <f>TRIM(TRUNC('PF_DAILY(Sorted)'!T90,'PF_DAILY(Sorted)'!$K90))</f>
        <v>0.01942</v>
      </c>
      <c r="N94" s="28">
        <f>'PF_DAILY(Sorted)'!U90</f>
        <v>1.2160000000000001E-2</v>
      </c>
    </row>
    <row r="95" spans="2:14" s="8" customFormat="1" ht="65.150000000000006" customHeight="1" x14ac:dyDescent="0.3">
      <c r="B95" s="25">
        <f t="shared" si="0"/>
        <v>90</v>
      </c>
      <c r="C95" s="34" t="str">
        <f>'PF_DAILY(Sorted)'!J91</f>
        <v>Euro/Hong Kong Dollar</v>
      </c>
      <c r="D95" s="26" t="str">
        <f>'PF_DAILY(Sorted)'!E91</f>
        <v>EURHKD</v>
      </c>
      <c r="E95" s="27" t="str">
        <f>TRIM(TRUNC('PF_DAILY(Sorted)'!L91,'PF_DAILY(Sorted)'!$K91))</f>
        <v>9.1958</v>
      </c>
      <c r="F95" s="27" t="str">
        <f>TRIM(TRUNC('PF_DAILY(Sorted)'!M91,'PF_DAILY(Sorted)'!$K91))</f>
        <v>9.2226</v>
      </c>
      <c r="G95" s="27" t="str">
        <f>TRIM(TRUNC('PF_DAILY(Sorted)'!N91,'PF_DAILY(Sorted)'!$K91))</f>
        <v>9.1544</v>
      </c>
      <c r="H95" s="27" t="str">
        <f>TRIM(TRUNC('PF_DAILY(Sorted)'!O91,'PF_DAILY(Sorted)'!$K91))</f>
        <v>9.1832</v>
      </c>
      <c r="I95" s="27" t="str">
        <f>TRIM(TRUNC('PF_DAILY(Sorted)'!P91,'PF_DAILY(Sorted)'!$K91))</f>
        <v>9.2036</v>
      </c>
      <c r="J95" s="27" t="str">
        <f>TRIM(TRUNC('PF_DAILY(Sorted)'!Q91,'PF_DAILY(Sorted)'!$K91))</f>
        <v>8.95</v>
      </c>
      <c r="K95" s="27" t="str">
        <f>TRIM(TRUNC('PF_DAILY(Sorted)'!R91,'PF_DAILY(Sorted)'!$K91))</f>
        <v>0.019</v>
      </c>
      <c r="L95" s="27" t="str">
        <f>TRIM(TRUNC('PF_DAILY(Sorted)'!S91,'PF_DAILY(Sorted)'!$K91))</f>
        <v>0.2044</v>
      </c>
      <c r="M95" s="27" t="str">
        <f>TRIM(TRUNC('PF_DAILY(Sorted)'!T91,'PF_DAILY(Sorted)'!$K91))</f>
        <v>0.1117</v>
      </c>
      <c r="N95" s="29">
        <f>'PF_DAILY(Sorted)'!U91</f>
        <v>1.2160000000000001E-2</v>
      </c>
    </row>
    <row r="96" spans="2:14" s="8" customFormat="1" ht="65.150000000000006" customHeight="1" x14ac:dyDescent="0.3">
      <c r="B96" s="22">
        <f t="shared" si="0"/>
        <v>91</v>
      </c>
      <c r="C96" s="35" t="str">
        <f>'PF_DAILY(Sorted)'!J92</f>
        <v>China A50 Index</v>
      </c>
      <c r="D96" s="23" t="str">
        <f>'PF_DAILY(Sorted)'!E92</f>
        <v>CHINAA50</v>
      </c>
      <c r="E96" s="24" t="str">
        <f>TRIM(TRUNC('PF_DAILY(Sorted)'!L92,'PF_DAILY(Sorted)'!$K92))</f>
        <v>13817</v>
      </c>
      <c r="F96" s="24" t="str">
        <f>TRIM(TRUNC('PF_DAILY(Sorted)'!M92,'PF_DAILY(Sorted)'!$K92))</f>
        <v>13973</v>
      </c>
      <c r="G96" s="24" t="str">
        <f>TRIM(TRUNC('PF_DAILY(Sorted)'!N92,'PF_DAILY(Sorted)'!$K92))</f>
        <v>13799</v>
      </c>
      <c r="H96" s="24" t="str">
        <f>TRIM(TRUNC('PF_DAILY(Sorted)'!O92,'PF_DAILY(Sorted)'!$K92))</f>
        <v>13905</v>
      </c>
      <c r="I96" s="24" t="str">
        <f>TRIM(TRUNC('PF_DAILY(Sorted)'!P92,'PF_DAILY(Sorted)'!$K92))</f>
        <v>14302</v>
      </c>
      <c r="J96" s="24" t="str">
        <f>TRIM(TRUNC('PF_DAILY(Sorted)'!Q92,'PF_DAILY(Sorted)'!$K92))</f>
        <v>13817</v>
      </c>
      <c r="K96" s="24" t="str">
        <f>TRIM(TRUNC('PF_DAILY(Sorted)'!R92,'PF_DAILY(Sorted)'!$K92))</f>
        <v>329</v>
      </c>
      <c r="L96" s="24" t="str">
        <f>TRIM(TRUNC('PF_DAILY(Sorted)'!S92,'PF_DAILY(Sorted)'!$K92))</f>
        <v>18</v>
      </c>
      <c r="M96" s="24" t="str">
        <f>TRIM(TRUNC('PF_DAILY(Sorted)'!T92,'PF_DAILY(Sorted)'!$K92))</f>
        <v>173</v>
      </c>
      <c r="N96" s="28">
        <f>'PF_DAILY(Sorted)'!U92</f>
        <v>1.248E-2</v>
      </c>
    </row>
    <row r="97" spans="2:14" s="9" customFormat="1" ht="65.150000000000006" customHeight="1" x14ac:dyDescent="0.3">
      <c r="B97" s="25">
        <f t="shared" si="0"/>
        <v>92</v>
      </c>
      <c r="C97" s="34" t="str">
        <f>'PF_DAILY(Sorted)'!J93</f>
        <v>Sugar</v>
      </c>
      <c r="D97" s="26" t="str">
        <f>'PF_DAILY(Sorted)'!E93</f>
        <v>SUGAR</v>
      </c>
      <c r="E97" s="27" t="str">
        <f>TRIM(TRUNC('PF_DAILY(Sorted)'!L93,'PF_DAILY(Sorted)'!$K93))</f>
        <v>16.42</v>
      </c>
      <c r="F97" s="27" t="str">
        <f>TRIM(TRUNC('PF_DAILY(Sorted)'!M93,'PF_DAILY(Sorted)'!$K93))</f>
        <v>16.54</v>
      </c>
      <c r="G97" s="27" t="str">
        <f>TRIM(TRUNC('PF_DAILY(Sorted)'!N93,'PF_DAILY(Sorted)'!$K93))</f>
        <v>16.21</v>
      </c>
      <c r="H97" s="27" t="str">
        <f>TRIM(TRUNC('PF_DAILY(Sorted)'!O93,'PF_DAILY(Sorted)'!$K93))</f>
        <v>16.25</v>
      </c>
      <c r="I97" s="27" t="str">
        <f>TRIM(TRUNC('PF_DAILY(Sorted)'!P93,'PF_DAILY(Sorted)'!$K93))</f>
        <v>16.64</v>
      </c>
      <c r="J97" s="27" t="str">
        <f>TRIM(TRUNC('PF_DAILY(Sorted)'!Q93,'PF_DAILY(Sorted)'!$K93))</f>
        <v>16.53</v>
      </c>
      <c r="K97" s="27" t="str">
        <f>TRIM(TRUNC('PF_DAILY(Sorted)'!R93,'PF_DAILY(Sorted)'!$K93))</f>
        <v>0.1</v>
      </c>
      <c r="L97" s="27" t="str">
        <f>TRIM(TRUNC('PF_DAILY(Sorted)'!S93,'PF_DAILY(Sorted)'!$K93))</f>
        <v>0.32</v>
      </c>
      <c r="M97" s="27" t="str">
        <f>TRIM(TRUNC('PF_DAILY(Sorted)'!T93,'PF_DAILY(Sorted)'!$K93))</f>
        <v>0.21</v>
      </c>
      <c r="N97" s="29">
        <f>'PF_DAILY(Sorted)'!U93</f>
        <v>1.2919999999999999E-2</v>
      </c>
    </row>
    <row r="98" spans="2:14" s="8" customFormat="1" ht="65.150000000000006" customHeight="1" x14ac:dyDescent="0.3">
      <c r="B98" s="22">
        <f t="shared" si="0"/>
        <v>93</v>
      </c>
      <c r="C98" s="35" t="str">
        <f>'PF_DAILY(Sorted)'!J94</f>
        <v>WTI Crude Oil</v>
      </c>
      <c r="D98" s="23" t="str">
        <f>'PF_DAILY(Sorted)'!E94</f>
        <v>US_OIL</v>
      </c>
      <c r="E98" s="24" t="str">
        <f>TRIM(TRUNC('PF_DAILY(Sorted)'!L94,'PF_DAILY(Sorted)'!$K94))</f>
        <v>68.27</v>
      </c>
      <c r="F98" s="24" t="str">
        <f>TRIM(TRUNC('PF_DAILY(Sorted)'!M94,'PF_DAILY(Sorted)'!$K94))</f>
        <v>68.59</v>
      </c>
      <c r="G98" s="24" t="str">
        <f>TRIM(TRUNC('PF_DAILY(Sorted)'!N94,'PF_DAILY(Sorted)'!$K94))</f>
        <v>66.43</v>
      </c>
      <c r="H98" s="24" t="str">
        <f>TRIM(TRUNC('PF_DAILY(Sorted)'!O94,'PF_DAILY(Sorted)'!$K94))</f>
        <v>66.84</v>
      </c>
      <c r="I98" s="24" t="str">
        <f>TRIM(TRUNC('PF_DAILY(Sorted)'!P94,'PF_DAILY(Sorted)'!$K94))</f>
        <v>69.49</v>
      </c>
      <c r="J98" s="24" t="str">
        <f>TRIM(TRUNC('PF_DAILY(Sorted)'!Q94,'PF_DAILY(Sorted)'!$K94))</f>
        <v>67.33</v>
      </c>
      <c r="K98" s="24" t="str">
        <f>TRIM(TRUNC('PF_DAILY(Sorted)'!R94,'PF_DAILY(Sorted)'!$K94))</f>
        <v>0.9</v>
      </c>
      <c r="L98" s="24" t="str">
        <f>TRIM(TRUNC('PF_DAILY(Sorted)'!S94,'PF_DAILY(Sorted)'!$K94))</f>
        <v>0.9</v>
      </c>
      <c r="M98" s="24" t="str">
        <f>TRIM(TRUNC('PF_DAILY(Sorted)'!T94,'PF_DAILY(Sorted)'!$K94))</f>
        <v>0.9</v>
      </c>
      <c r="N98" s="28">
        <f>'PF_DAILY(Sorted)'!U94</f>
        <v>1.346E-2</v>
      </c>
    </row>
    <row r="99" spans="2:14" s="8" customFormat="1" ht="65.150000000000006" customHeight="1" x14ac:dyDescent="0.3">
      <c r="B99" s="25">
        <f t="shared" si="0"/>
        <v>94</v>
      </c>
      <c r="C99" s="34" t="str">
        <f>'PF_DAILY(Sorted)'!J95</f>
        <v>US Dollar/Danish Krone</v>
      </c>
      <c r="D99" s="26" t="str">
        <f>'PF_DAILY(Sorted)'!E95</f>
        <v>USDDKK</v>
      </c>
      <c r="E99" s="27" t="str">
        <f>TRIM(TRUNC('PF_DAILY(Sorted)'!L95,'PF_DAILY(Sorted)'!$K95))</f>
        <v>6.36499</v>
      </c>
      <c r="F99" s="27" t="str">
        <f>TRIM(TRUNC('PF_DAILY(Sorted)'!M95,'PF_DAILY(Sorted)'!$K95))</f>
        <v>6.39704</v>
      </c>
      <c r="G99" s="27" t="str">
        <f>TRIM(TRUNC('PF_DAILY(Sorted)'!N95,'PF_DAILY(Sorted)'!$K95))</f>
        <v>6.34978</v>
      </c>
      <c r="H99" s="27" t="str">
        <f>TRIM(TRUNC('PF_DAILY(Sorted)'!O95,'PF_DAILY(Sorted)'!$K95))</f>
        <v>6.37585</v>
      </c>
      <c r="I99" s="27" t="str">
        <f>TRIM(TRUNC('PF_DAILY(Sorted)'!P95,'PF_DAILY(Sorted)'!$K95))</f>
        <v>6.55503</v>
      </c>
      <c r="J99" s="27" t="str">
        <f>TRIM(TRUNC('PF_DAILY(Sorted)'!Q95,'PF_DAILY(Sorted)'!$K95))</f>
        <v>6.36499</v>
      </c>
      <c r="K99" s="27" t="str">
        <f>TRIM(TRUNC('PF_DAILY(Sorted)'!R95,'PF_DAILY(Sorted)'!$K95))</f>
        <v>0.15799</v>
      </c>
      <c r="L99" s="27" t="str">
        <f>TRIM(TRUNC('PF_DAILY(Sorted)'!S95,'PF_DAILY(Sorted)'!$K95))</f>
        <v>0.01521</v>
      </c>
      <c r="M99" s="27" t="str">
        <f>TRIM(TRUNC('PF_DAILY(Sorted)'!T95,'PF_DAILY(Sorted)'!$K95))</f>
        <v>0.0866</v>
      </c>
      <c r="N99" s="29">
        <f>'PF_DAILY(Sorted)'!U95</f>
        <v>1.358E-2</v>
      </c>
    </row>
    <row r="100" spans="2:14" s="8" customFormat="1" ht="65.150000000000006" customHeight="1" x14ac:dyDescent="0.3">
      <c r="B100" s="22">
        <f t="shared" si="0"/>
        <v>95</v>
      </c>
      <c r="C100" s="35" t="str">
        <f>'PF_DAILY(Sorted)'!J96</f>
        <v>Copper</v>
      </c>
      <c r="D100" s="23" t="str">
        <f>'PF_DAILY(Sorted)'!E96</f>
        <v>COPPER</v>
      </c>
      <c r="E100" s="24" t="str">
        <f>TRIM(TRUNC('PF_DAILY(Sorted)'!L96,'PF_DAILY(Sorted)'!$K96))</f>
        <v>553.95</v>
      </c>
      <c r="F100" s="24" t="str">
        <f>TRIM(TRUNC('PF_DAILY(Sorted)'!M96,'PF_DAILY(Sorted)'!$K96))</f>
        <v>567.9</v>
      </c>
      <c r="G100" s="24" t="str">
        <f>TRIM(TRUNC('PF_DAILY(Sorted)'!N96,'PF_DAILY(Sorted)'!$K96))</f>
        <v>552.4</v>
      </c>
      <c r="H100" s="24" t="str">
        <f>TRIM(TRUNC('PF_DAILY(Sorted)'!O96,'PF_DAILY(Sorted)'!$K96))</f>
        <v>562.55</v>
      </c>
      <c r="I100" s="24" t="str">
        <f>TRIM(TRUNC('PF_DAILY(Sorted)'!P96,'PF_DAILY(Sorted)'!$K96))</f>
        <v>553.95</v>
      </c>
      <c r="J100" s="24" t="str">
        <f>TRIM(TRUNC('PF_DAILY(Sorted)'!Q96,'PF_DAILY(Sorted)'!$K96))</f>
        <v>553.95</v>
      </c>
      <c r="K100" s="24" t="str">
        <f>TRIM(TRUNC('PF_DAILY(Sorted)'!R96,'PF_DAILY(Sorted)'!$K96))</f>
        <v>13.95</v>
      </c>
      <c r="L100" s="24" t="str">
        <f>TRIM(TRUNC('PF_DAILY(Sorted)'!S96,'PF_DAILY(Sorted)'!$K96))</f>
        <v>1.55</v>
      </c>
      <c r="M100" s="24" t="str">
        <f>TRIM(TRUNC('PF_DAILY(Sorted)'!T96,'PF_DAILY(Sorted)'!$K96))</f>
        <v>7.75</v>
      </c>
      <c r="N100" s="28">
        <f>'PF_DAILY(Sorted)'!U96</f>
        <v>1.3780000000000001E-2</v>
      </c>
    </row>
    <row r="101" spans="2:14" s="10" customFormat="1" ht="65.150000000000006" customHeight="1" x14ac:dyDescent="0.3">
      <c r="B101" s="25">
        <f t="shared" si="0"/>
        <v>96</v>
      </c>
      <c r="C101" s="34" t="str">
        <f>'PF_DAILY(Sorted)'!J97</f>
        <v>US Dollar/Thai Baht</v>
      </c>
      <c r="D101" s="26" t="str">
        <f>'PF_DAILY(Sorted)'!E97</f>
        <v>USDTHB</v>
      </c>
      <c r="E101" s="27" t="str">
        <f>TRIM(TRUNC('PF_DAILY(Sorted)'!L97,'PF_DAILY(Sorted)'!$K97))</f>
        <v>32.604</v>
      </c>
      <c r="F101" s="27" t="str">
        <f>TRIM(TRUNC('PF_DAILY(Sorted)'!M97,'PF_DAILY(Sorted)'!$K97))</f>
        <v>32.695</v>
      </c>
      <c r="G101" s="27" t="str">
        <f>TRIM(TRUNC('PF_DAILY(Sorted)'!N97,'PF_DAILY(Sorted)'!$K97))</f>
        <v>32.524</v>
      </c>
      <c r="H101" s="27" t="str">
        <f>TRIM(TRUNC('PF_DAILY(Sorted)'!O97,'PF_DAILY(Sorted)'!$K97))</f>
        <v>32.524</v>
      </c>
      <c r="I101" s="27" t="str">
        <f>TRIM(TRUNC('PF_DAILY(Sorted)'!P97,'PF_DAILY(Sorted)'!$K97))</f>
        <v>33.552</v>
      </c>
      <c r="J101" s="27" t="str">
        <f>TRIM(TRUNC('PF_DAILY(Sorted)'!Q97,'PF_DAILY(Sorted)'!$K97))</f>
        <v>32.604</v>
      </c>
      <c r="K101" s="27" t="str">
        <f>TRIM(TRUNC('PF_DAILY(Sorted)'!R97,'PF_DAILY(Sorted)'!$K97))</f>
        <v>0.857</v>
      </c>
      <c r="L101" s="27" t="str">
        <f>TRIM(TRUNC('PF_DAILY(Sorted)'!S97,'PF_DAILY(Sorted)'!$K97))</f>
        <v>0.08</v>
      </c>
      <c r="M101" s="27" t="str">
        <f>TRIM(TRUNC('PF_DAILY(Sorted)'!T97,'PF_DAILY(Sorted)'!$K97))</f>
        <v>0.468</v>
      </c>
      <c r="N101" s="29">
        <f>'PF_DAILY(Sorted)'!U97</f>
        <v>1.44E-2</v>
      </c>
    </row>
    <row r="102" spans="2:14" s="11" customFormat="1" ht="65.150000000000006" customHeight="1" x14ac:dyDescent="0.3">
      <c r="B102" s="22">
        <f t="shared" si="0"/>
        <v>97</v>
      </c>
      <c r="C102" s="35" t="str">
        <f>'PF_DAILY(Sorted)'!J98</f>
        <v>Cotton</v>
      </c>
      <c r="D102" s="23" t="str">
        <f>'PF_DAILY(Sorted)'!E98</f>
        <v>COTTON</v>
      </c>
      <c r="E102" s="24" t="str">
        <f>TRIM(TRUNC('PF_DAILY(Sorted)'!L98,'PF_DAILY(Sorted)'!$K98))</f>
        <v>67.42</v>
      </c>
      <c r="F102" s="24" t="str">
        <f>TRIM(TRUNC('PF_DAILY(Sorted)'!M98,'PF_DAILY(Sorted)'!$K98))</f>
        <v>67.9</v>
      </c>
      <c r="G102" s="24" t="str">
        <f>TRIM(TRUNC('PF_DAILY(Sorted)'!N98,'PF_DAILY(Sorted)'!$K98))</f>
        <v>67.42</v>
      </c>
      <c r="H102" s="24" t="str">
        <f>TRIM(TRUNC('PF_DAILY(Sorted)'!O98,'PF_DAILY(Sorted)'!$K98))</f>
        <v>67.64</v>
      </c>
      <c r="I102" s="24" t="str">
        <f>TRIM(TRUNC('PF_DAILY(Sorted)'!P98,'PF_DAILY(Sorted)'!$K98))</f>
        <v>68.79</v>
      </c>
      <c r="J102" s="24" t="str">
        <f>TRIM(TRUNC('PF_DAILY(Sorted)'!Q98,'PF_DAILY(Sorted)'!$K98))</f>
        <v>66.25</v>
      </c>
      <c r="K102" s="24" t="str">
        <f>TRIM(TRUNC('PF_DAILY(Sorted)'!R98,'PF_DAILY(Sorted)'!$K98))</f>
        <v>0.89</v>
      </c>
      <c r="L102" s="24" t="str">
        <f>TRIM(TRUNC('PF_DAILY(Sorted)'!S98,'PF_DAILY(Sorted)'!$K98))</f>
        <v>1.17</v>
      </c>
      <c r="M102" s="24" t="str">
        <f>TRIM(TRUNC('PF_DAILY(Sorted)'!T98,'PF_DAILY(Sorted)'!$K98))</f>
        <v>1.03</v>
      </c>
      <c r="N102" s="28">
        <f>'PF_DAILY(Sorted)'!U98</f>
        <v>1.523E-2</v>
      </c>
    </row>
    <row r="103" spans="2:14" s="8" customFormat="1" ht="65.150000000000006" customHeight="1" x14ac:dyDescent="0.3">
      <c r="B103" s="25">
        <f t="shared" si="0"/>
        <v>98</v>
      </c>
      <c r="C103" s="34" t="str">
        <f>'PF_DAILY(Sorted)'!J99</f>
        <v>Euro/Chinese Yuan</v>
      </c>
      <c r="D103" s="26" t="str">
        <f>'PF_DAILY(Sorted)'!E99</f>
        <v>EURCNH</v>
      </c>
      <c r="E103" s="27" t="str">
        <f>TRIM(TRUNC('PF_DAILY(Sorted)'!L99,'PF_DAILY(Sorted)'!$K99))</f>
        <v>8.4116</v>
      </c>
      <c r="F103" s="27" t="str">
        <f>TRIM(TRUNC('PF_DAILY(Sorted)'!M99,'PF_DAILY(Sorted)'!$K99))</f>
        <v>8.4351</v>
      </c>
      <c r="G103" s="27" t="str">
        <f>TRIM(TRUNC('PF_DAILY(Sorted)'!N99,'PF_DAILY(Sorted)'!$K99))</f>
        <v>8.3756</v>
      </c>
      <c r="H103" s="27" t="str">
        <f>TRIM(TRUNC('PF_DAILY(Sorted)'!O99,'PF_DAILY(Sorted)'!$K99))</f>
        <v>8.3956</v>
      </c>
      <c r="I103" s="27" t="str">
        <f>TRIM(TRUNC('PF_DAILY(Sorted)'!P99,'PF_DAILY(Sorted)'!$K99))</f>
        <v>8.6827</v>
      </c>
      <c r="J103" s="27" t="str">
        <f>TRIM(TRUNC('PF_DAILY(Sorted)'!Q99,'PF_DAILY(Sorted)'!$K99))</f>
        <v>8.4116</v>
      </c>
      <c r="K103" s="27" t="str">
        <f>TRIM(TRUNC('PF_DAILY(Sorted)'!R99,'PF_DAILY(Sorted)'!$K99))</f>
        <v>0.2476</v>
      </c>
      <c r="L103" s="27" t="str">
        <f>TRIM(TRUNC('PF_DAILY(Sorted)'!S99,'PF_DAILY(Sorted)'!$K99))</f>
        <v>0.036</v>
      </c>
      <c r="M103" s="27" t="str">
        <f>TRIM(TRUNC('PF_DAILY(Sorted)'!T99,'PF_DAILY(Sorted)'!$K99))</f>
        <v>0.1418</v>
      </c>
      <c r="N103" s="29">
        <f>'PF_DAILY(Sorted)'!U99</f>
        <v>1.6889999999999999E-2</v>
      </c>
    </row>
    <row r="104" spans="2:14" s="8" customFormat="1" ht="65.150000000000006" customHeight="1" x14ac:dyDescent="0.3">
      <c r="B104" s="22">
        <f t="shared" si="0"/>
        <v>99</v>
      </c>
      <c r="C104" s="35" t="str">
        <f>'PF_DAILY(Sorted)'!J100</f>
        <v>New Zealand Dollar/Swiss Franc</v>
      </c>
      <c r="D104" s="23" t="str">
        <f>'PF_DAILY(Sorted)'!E100</f>
        <v>NZDCHF</v>
      </c>
      <c r="E104" s="24" t="str">
        <f>TRIM(TRUNC('PF_DAILY(Sorted)'!L100,'PF_DAILY(Sorted)'!$K100))</f>
        <v>0.47514</v>
      </c>
      <c r="F104" s="24" t="str">
        <f>TRIM(TRUNC('PF_DAILY(Sorted)'!M100,'PF_DAILY(Sorted)'!$K100))</f>
        <v>0.4807</v>
      </c>
      <c r="G104" s="24" t="str">
        <f>TRIM(TRUNC('PF_DAILY(Sorted)'!N100,'PF_DAILY(Sorted)'!$K100))</f>
        <v>0.47376</v>
      </c>
      <c r="H104" s="24" t="str">
        <f>TRIM(TRUNC('PF_DAILY(Sorted)'!O100,'PF_DAILY(Sorted)'!$K100))</f>
        <v>0.4806</v>
      </c>
      <c r="I104" s="24" t="str">
        <f>TRIM(TRUNC('PF_DAILY(Sorted)'!P100,'PF_DAILY(Sorted)'!$K100))</f>
        <v>0.48106</v>
      </c>
      <c r="J104" s="24" t="str">
        <f>TRIM(TRUNC('PF_DAILY(Sorted)'!Q100,'PF_DAILY(Sorted)'!$K100))</f>
        <v>0.45773</v>
      </c>
      <c r="K104" s="24" t="str">
        <f>TRIM(TRUNC('PF_DAILY(Sorted)'!R100,'PF_DAILY(Sorted)'!$K100))</f>
        <v>0.00036</v>
      </c>
      <c r="L104" s="24" t="str">
        <f>TRIM(TRUNC('PF_DAILY(Sorted)'!S100,'PF_DAILY(Sorted)'!$K100))</f>
        <v>0.01603</v>
      </c>
      <c r="M104" s="24" t="str">
        <f>TRIM(TRUNC('PF_DAILY(Sorted)'!T100,'PF_DAILY(Sorted)'!$K100))</f>
        <v>0.00819</v>
      </c>
      <c r="N104" s="28">
        <f>'PF_DAILY(Sorted)'!U100</f>
        <v>1.7049999999999999E-2</v>
      </c>
    </row>
    <row r="105" spans="2:14" s="8" customFormat="1" ht="65.150000000000006" customHeight="1" x14ac:dyDescent="0.3">
      <c r="B105" s="25">
        <f t="shared" si="0"/>
        <v>100</v>
      </c>
      <c r="C105" s="34" t="str">
        <f>'PF_DAILY(Sorted)'!J101</f>
        <v>EUR/US Dollar</v>
      </c>
      <c r="D105" s="26" t="str">
        <f>'PF_DAILY(Sorted)'!E101</f>
        <v>EURUSD</v>
      </c>
      <c r="E105" s="27" t="str">
        <f>TRIM(TRUNC('PF_DAILY(Sorted)'!L101,'PF_DAILY(Sorted)'!$K101))</f>
        <v>1.17121</v>
      </c>
      <c r="F105" s="27" t="str">
        <f>TRIM(TRUNC('PF_DAILY(Sorted)'!M101,'PF_DAILY(Sorted)'!$K101))</f>
        <v>1.17489</v>
      </c>
      <c r="G105" s="27" t="str">
        <f>TRIM(TRUNC('PF_DAILY(Sorted)'!N101,'PF_DAILY(Sorted)'!$K101))</f>
        <v>1.16618</v>
      </c>
      <c r="H105" s="27" t="str">
        <f>TRIM(TRUNC('PF_DAILY(Sorted)'!O101,'PF_DAILY(Sorted)'!$K101))</f>
        <v>1.16992</v>
      </c>
      <c r="I105" s="27" t="str">
        <f>TRIM(TRUNC('PF_DAILY(Sorted)'!P101,'PF_DAILY(Sorted)'!$K101))</f>
        <v>1.21002</v>
      </c>
      <c r="J105" s="27" t="str">
        <f>TRIM(TRUNC('PF_DAILY(Sorted)'!Q101,'PF_DAILY(Sorted)'!$K101))</f>
        <v>1.17121</v>
      </c>
      <c r="K105" s="27" t="str">
        <f>TRIM(TRUNC('PF_DAILY(Sorted)'!R101,'PF_DAILY(Sorted)'!$K101))</f>
        <v>0.03513</v>
      </c>
      <c r="L105" s="27" t="str">
        <f>TRIM(TRUNC('PF_DAILY(Sorted)'!S101,'PF_DAILY(Sorted)'!$K101))</f>
        <v>0.00503</v>
      </c>
      <c r="M105" s="27" t="str">
        <f>TRIM(TRUNC('PF_DAILY(Sorted)'!T101,'PF_DAILY(Sorted)'!$K101))</f>
        <v>0.02008</v>
      </c>
      <c r="N105" s="29">
        <f>'PF_DAILY(Sorted)'!U101</f>
        <v>1.7160000000000002E-2</v>
      </c>
    </row>
    <row r="106" spans="2:14" s="8" customFormat="1" ht="65.150000000000006" hidden="1" customHeight="1" x14ac:dyDescent="0.3">
      <c r="B106" s="22">
        <f t="shared" si="0"/>
        <v>101</v>
      </c>
      <c r="C106" s="35" t="e">
        <f>'PF_DAILY(Sorted)'!#REF!</f>
        <v>#REF!</v>
      </c>
      <c r="D106" s="23" t="e">
        <f>'PF_DAILY(Sorted)'!#REF!</f>
        <v>#REF!</v>
      </c>
      <c r="E106" s="24" t="e">
        <f>TRIM(TRUNC('PF_DAILY(Sorted)'!#REF!,'PF_DAILY(Sorted)'!#REF!))</f>
        <v>#REF!</v>
      </c>
      <c r="F106" s="24" t="e">
        <f>TRIM(TRUNC('PF_DAILY(Sorted)'!#REF!,'PF_DAILY(Sorted)'!#REF!))</f>
        <v>#REF!</v>
      </c>
      <c r="G106" s="24" t="e">
        <f>TRIM(TRUNC('PF_DAILY(Sorted)'!#REF!,'PF_DAILY(Sorted)'!#REF!))</f>
        <v>#REF!</v>
      </c>
      <c r="H106" s="24" t="e">
        <f>TRIM(TRUNC('PF_DAILY(Sorted)'!#REF!,'PF_DAILY(Sorted)'!#REF!))</f>
        <v>#REF!</v>
      </c>
      <c r="I106" s="24" t="e">
        <f>TRIM(TRUNC('PF_DAILY(Sorted)'!#REF!,'PF_DAILY(Sorted)'!#REF!))</f>
        <v>#REF!</v>
      </c>
      <c r="J106" s="24" t="e">
        <f>TRIM(TRUNC('PF_DAILY(Sorted)'!#REF!,'PF_DAILY(Sorted)'!#REF!))</f>
        <v>#REF!</v>
      </c>
      <c r="K106" s="24" t="e">
        <f>TRIM(TRUNC('PF_DAILY(Sorted)'!#REF!,'PF_DAILY(Sorted)'!#REF!))</f>
        <v>#REF!</v>
      </c>
      <c r="L106" s="24" t="e">
        <f>TRIM(TRUNC('PF_DAILY(Sorted)'!#REF!,'PF_DAILY(Sorted)'!#REF!))</f>
        <v>#REF!</v>
      </c>
      <c r="M106" s="24" t="e">
        <f>TRIM(TRUNC('PF_DAILY(Sorted)'!#REF!,'PF_DAILY(Sorted)'!#REF!))</f>
        <v>#REF!</v>
      </c>
      <c r="N106" s="28" t="e">
        <f>'PF_DAILY(Sorted)'!#REF!</f>
        <v>#REF!</v>
      </c>
    </row>
    <row r="107" spans="2:14" s="9" customFormat="1" ht="65.150000000000006" hidden="1" customHeight="1" x14ac:dyDescent="0.3">
      <c r="B107" s="25">
        <f t="shared" si="0"/>
        <v>102</v>
      </c>
      <c r="C107" s="34" t="e">
        <f>'PF_DAILY(Sorted)'!#REF!</f>
        <v>#REF!</v>
      </c>
      <c r="D107" s="26" t="e">
        <f>'PF_DAILY(Sorted)'!#REF!</f>
        <v>#REF!</v>
      </c>
      <c r="E107" s="27" t="e">
        <f>TRIM(TRUNC('PF_DAILY(Sorted)'!#REF!,'PF_DAILY(Sorted)'!#REF!))</f>
        <v>#REF!</v>
      </c>
      <c r="F107" s="27" t="e">
        <f>TRIM(TRUNC('PF_DAILY(Sorted)'!#REF!,'PF_DAILY(Sorted)'!#REF!))</f>
        <v>#REF!</v>
      </c>
      <c r="G107" s="27" t="e">
        <f>TRIM(TRUNC('PF_DAILY(Sorted)'!#REF!,'PF_DAILY(Sorted)'!#REF!))</f>
        <v>#REF!</v>
      </c>
      <c r="H107" s="27" t="e">
        <f>TRIM(TRUNC('PF_DAILY(Sorted)'!#REF!,'PF_DAILY(Sorted)'!#REF!))</f>
        <v>#REF!</v>
      </c>
      <c r="I107" s="27" t="e">
        <f>TRIM(TRUNC('PF_DAILY(Sorted)'!#REF!,'PF_DAILY(Sorted)'!#REF!))</f>
        <v>#REF!</v>
      </c>
      <c r="J107" s="27" t="e">
        <f>TRIM(TRUNC('PF_DAILY(Sorted)'!#REF!,'PF_DAILY(Sorted)'!#REF!))</f>
        <v>#REF!</v>
      </c>
      <c r="K107" s="27" t="e">
        <f>TRIM(TRUNC('PF_DAILY(Sorted)'!#REF!,'PF_DAILY(Sorted)'!#REF!))</f>
        <v>#REF!</v>
      </c>
      <c r="L107" s="27" t="e">
        <f>TRIM(TRUNC('PF_DAILY(Sorted)'!#REF!,'PF_DAILY(Sorted)'!#REF!))</f>
        <v>#REF!</v>
      </c>
      <c r="M107" s="27" t="e">
        <f>TRIM(TRUNC('PF_DAILY(Sorted)'!#REF!,'PF_DAILY(Sorted)'!#REF!))</f>
        <v>#REF!</v>
      </c>
      <c r="N107" s="29" t="e">
        <f>'PF_DAILY(Sorted)'!#REF!</f>
        <v>#REF!</v>
      </c>
    </row>
    <row r="108" spans="2:14" s="8" customFormat="1" ht="65.150000000000006" hidden="1" customHeight="1" x14ac:dyDescent="0.3">
      <c r="B108" s="22">
        <f t="shared" si="0"/>
        <v>103</v>
      </c>
      <c r="C108" s="35" t="e">
        <f>'PF_DAILY(Sorted)'!#REF!</f>
        <v>#REF!</v>
      </c>
      <c r="D108" s="23" t="e">
        <f>'PF_DAILY(Sorted)'!#REF!</f>
        <v>#REF!</v>
      </c>
      <c r="E108" s="24" t="e">
        <f>TRIM(TRUNC('PF_DAILY(Sorted)'!#REF!,'PF_DAILY(Sorted)'!#REF!))</f>
        <v>#REF!</v>
      </c>
      <c r="F108" s="24" t="e">
        <f>TRIM(TRUNC('PF_DAILY(Sorted)'!#REF!,'PF_DAILY(Sorted)'!#REF!))</f>
        <v>#REF!</v>
      </c>
      <c r="G108" s="24" t="e">
        <f>TRIM(TRUNC('PF_DAILY(Sorted)'!#REF!,'PF_DAILY(Sorted)'!#REF!))</f>
        <v>#REF!</v>
      </c>
      <c r="H108" s="24" t="e">
        <f>TRIM(TRUNC('PF_DAILY(Sorted)'!#REF!,'PF_DAILY(Sorted)'!#REF!))</f>
        <v>#REF!</v>
      </c>
      <c r="I108" s="24" t="e">
        <f>TRIM(TRUNC('PF_DAILY(Sorted)'!#REF!,'PF_DAILY(Sorted)'!#REF!))</f>
        <v>#REF!</v>
      </c>
      <c r="J108" s="24" t="e">
        <f>TRIM(TRUNC('PF_DAILY(Sorted)'!#REF!,'PF_DAILY(Sorted)'!#REF!))</f>
        <v>#REF!</v>
      </c>
      <c r="K108" s="24" t="e">
        <f>TRIM(TRUNC('PF_DAILY(Sorted)'!#REF!,'PF_DAILY(Sorted)'!#REF!))</f>
        <v>#REF!</v>
      </c>
      <c r="L108" s="24" t="e">
        <f>TRIM(TRUNC('PF_DAILY(Sorted)'!#REF!,'PF_DAILY(Sorted)'!#REF!))</f>
        <v>#REF!</v>
      </c>
      <c r="M108" s="24" t="e">
        <f>TRIM(TRUNC('PF_DAILY(Sorted)'!#REF!,'PF_DAILY(Sorted)'!#REF!))</f>
        <v>#REF!</v>
      </c>
      <c r="N108" s="28" t="e">
        <f>'PF_DAILY(Sorted)'!#REF!</f>
        <v>#REF!</v>
      </c>
    </row>
    <row r="109" spans="2:14" s="8" customFormat="1" ht="65.150000000000006" hidden="1" customHeight="1" x14ac:dyDescent="0.3">
      <c r="B109" s="25">
        <f t="shared" si="0"/>
        <v>104</v>
      </c>
      <c r="C109" s="34" t="e">
        <f>'PF_DAILY(Sorted)'!#REF!</f>
        <v>#REF!</v>
      </c>
      <c r="D109" s="26" t="e">
        <f>'PF_DAILY(Sorted)'!#REF!</f>
        <v>#REF!</v>
      </c>
      <c r="E109" s="27" t="e">
        <f>TRIM(TRUNC('PF_DAILY(Sorted)'!#REF!,'PF_DAILY(Sorted)'!#REF!))</f>
        <v>#REF!</v>
      </c>
      <c r="F109" s="27" t="e">
        <f>TRIM(TRUNC('PF_DAILY(Sorted)'!#REF!,'PF_DAILY(Sorted)'!#REF!))</f>
        <v>#REF!</v>
      </c>
      <c r="G109" s="27" t="e">
        <f>TRIM(TRUNC('PF_DAILY(Sorted)'!#REF!,'PF_DAILY(Sorted)'!#REF!))</f>
        <v>#REF!</v>
      </c>
      <c r="H109" s="27" t="e">
        <f>TRIM(TRUNC('PF_DAILY(Sorted)'!#REF!,'PF_DAILY(Sorted)'!#REF!))</f>
        <v>#REF!</v>
      </c>
      <c r="I109" s="27" t="e">
        <f>TRIM(TRUNC('PF_DAILY(Sorted)'!#REF!,'PF_DAILY(Sorted)'!#REF!))</f>
        <v>#REF!</v>
      </c>
      <c r="J109" s="27" t="e">
        <f>TRIM(TRUNC('PF_DAILY(Sorted)'!#REF!,'PF_DAILY(Sorted)'!#REF!))</f>
        <v>#REF!</v>
      </c>
      <c r="K109" s="27" t="e">
        <f>TRIM(TRUNC('PF_DAILY(Sorted)'!#REF!,'PF_DAILY(Sorted)'!#REF!))</f>
        <v>#REF!</v>
      </c>
      <c r="L109" s="27" t="e">
        <f>TRIM(TRUNC('PF_DAILY(Sorted)'!#REF!,'PF_DAILY(Sorted)'!#REF!))</f>
        <v>#REF!</v>
      </c>
      <c r="M109" s="27" t="e">
        <f>TRIM(TRUNC('PF_DAILY(Sorted)'!#REF!,'PF_DAILY(Sorted)'!#REF!))</f>
        <v>#REF!</v>
      </c>
      <c r="N109" s="29" t="e">
        <f>'PF_DAILY(Sorted)'!#REF!</f>
        <v>#REF!</v>
      </c>
    </row>
    <row r="110" spans="2:14" s="8" customFormat="1" ht="65.150000000000006" hidden="1" customHeight="1" x14ac:dyDescent="0.3">
      <c r="B110" s="22">
        <f t="shared" si="0"/>
        <v>105</v>
      </c>
      <c r="C110" s="35" t="e">
        <f>'PF_DAILY(Sorted)'!#REF!</f>
        <v>#REF!</v>
      </c>
      <c r="D110" s="23" t="e">
        <f>'PF_DAILY(Sorted)'!#REF!</f>
        <v>#REF!</v>
      </c>
      <c r="E110" s="24" t="e">
        <f>TRIM(TRUNC('PF_DAILY(Sorted)'!#REF!,'PF_DAILY(Sorted)'!#REF!))</f>
        <v>#REF!</v>
      </c>
      <c r="F110" s="24" t="e">
        <f>TRIM(TRUNC('PF_DAILY(Sorted)'!#REF!,'PF_DAILY(Sorted)'!#REF!))</f>
        <v>#REF!</v>
      </c>
      <c r="G110" s="24" t="e">
        <f>TRIM(TRUNC('PF_DAILY(Sorted)'!#REF!,'PF_DAILY(Sorted)'!#REF!))</f>
        <v>#REF!</v>
      </c>
      <c r="H110" s="24" t="e">
        <f>TRIM(TRUNC('PF_DAILY(Sorted)'!#REF!,'PF_DAILY(Sorted)'!#REF!))</f>
        <v>#REF!</v>
      </c>
      <c r="I110" s="24" t="e">
        <f>TRIM(TRUNC('PF_DAILY(Sorted)'!#REF!,'PF_DAILY(Sorted)'!#REF!))</f>
        <v>#REF!</v>
      </c>
      <c r="J110" s="24" t="e">
        <f>TRIM(TRUNC('PF_DAILY(Sorted)'!#REF!,'PF_DAILY(Sorted)'!#REF!))</f>
        <v>#REF!</v>
      </c>
      <c r="K110" s="24" t="e">
        <f>TRIM(TRUNC('PF_DAILY(Sorted)'!#REF!,'PF_DAILY(Sorted)'!#REF!))</f>
        <v>#REF!</v>
      </c>
      <c r="L110" s="24" t="e">
        <f>TRIM(TRUNC('PF_DAILY(Sorted)'!#REF!,'PF_DAILY(Sorted)'!#REF!))</f>
        <v>#REF!</v>
      </c>
      <c r="M110" s="24" t="e">
        <f>TRIM(TRUNC('PF_DAILY(Sorted)'!#REF!,'PF_DAILY(Sorted)'!#REF!))</f>
        <v>#REF!</v>
      </c>
      <c r="N110" s="28" t="e">
        <f>'PF_DAILY(Sorted)'!#REF!</f>
        <v>#REF!</v>
      </c>
    </row>
    <row r="111" spans="2:14" s="10" customFormat="1" ht="65.150000000000006" hidden="1" customHeight="1" x14ac:dyDescent="0.3">
      <c r="B111" s="25">
        <f t="shared" si="0"/>
        <v>106</v>
      </c>
      <c r="C111" s="34" t="e">
        <f>'PF_DAILY(Sorted)'!#REF!</f>
        <v>#REF!</v>
      </c>
      <c r="D111" s="26" t="e">
        <f>'PF_DAILY(Sorted)'!#REF!</f>
        <v>#REF!</v>
      </c>
      <c r="E111" s="27" t="e">
        <f>TRIM(TRUNC('PF_DAILY(Sorted)'!#REF!,'PF_DAILY(Sorted)'!#REF!))</f>
        <v>#REF!</v>
      </c>
      <c r="F111" s="27" t="e">
        <f>TRIM(TRUNC('PF_DAILY(Sorted)'!#REF!,'PF_DAILY(Sorted)'!#REF!))</f>
        <v>#REF!</v>
      </c>
      <c r="G111" s="27" t="e">
        <f>TRIM(TRUNC('PF_DAILY(Sorted)'!#REF!,'PF_DAILY(Sorted)'!#REF!))</f>
        <v>#REF!</v>
      </c>
      <c r="H111" s="27" t="e">
        <f>TRIM(TRUNC('PF_DAILY(Sorted)'!#REF!,'PF_DAILY(Sorted)'!#REF!))</f>
        <v>#REF!</v>
      </c>
      <c r="I111" s="27" t="e">
        <f>TRIM(TRUNC('PF_DAILY(Sorted)'!#REF!,'PF_DAILY(Sorted)'!#REF!))</f>
        <v>#REF!</v>
      </c>
      <c r="J111" s="27" t="e">
        <f>TRIM(TRUNC('PF_DAILY(Sorted)'!#REF!,'PF_DAILY(Sorted)'!#REF!))</f>
        <v>#REF!</v>
      </c>
      <c r="K111" s="27" t="e">
        <f>TRIM(TRUNC('PF_DAILY(Sorted)'!#REF!,'PF_DAILY(Sorted)'!#REF!))</f>
        <v>#REF!</v>
      </c>
      <c r="L111" s="27" t="e">
        <f>TRIM(TRUNC('PF_DAILY(Sorted)'!#REF!,'PF_DAILY(Sorted)'!#REF!))</f>
        <v>#REF!</v>
      </c>
      <c r="M111" s="27" t="e">
        <f>TRIM(TRUNC('PF_DAILY(Sorted)'!#REF!,'PF_DAILY(Sorted)'!#REF!))</f>
        <v>#REF!</v>
      </c>
      <c r="N111" s="29" t="e">
        <f>'PF_DAILY(Sorted)'!#REF!</f>
        <v>#REF!</v>
      </c>
    </row>
    <row r="112" spans="2:14" s="11" customFormat="1" ht="65.150000000000006" hidden="1" customHeight="1" x14ac:dyDescent="0.3">
      <c r="B112" s="22">
        <f t="shared" si="0"/>
        <v>107</v>
      </c>
      <c r="C112" s="35" t="e">
        <f>'PF_DAILY(Sorted)'!#REF!</f>
        <v>#REF!</v>
      </c>
      <c r="D112" s="23" t="e">
        <f>'PF_DAILY(Sorted)'!#REF!</f>
        <v>#REF!</v>
      </c>
      <c r="E112" s="24" t="e">
        <f>TRIM(TRUNC('PF_DAILY(Sorted)'!#REF!,'PF_DAILY(Sorted)'!#REF!))</f>
        <v>#REF!</v>
      </c>
      <c r="F112" s="24" t="e">
        <f>TRIM(TRUNC('PF_DAILY(Sorted)'!#REF!,'PF_DAILY(Sorted)'!#REF!))</f>
        <v>#REF!</v>
      </c>
      <c r="G112" s="24" t="e">
        <f>TRIM(TRUNC('PF_DAILY(Sorted)'!#REF!,'PF_DAILY(Sorted)'!#REF!))</f>
        <v>#REF!</v>
      </c>
      <c r="H112" s="24" t="e">
        <f>TRIM(TRUNC('PF_DAILY(Sorted)'!#REF!,'PF_DAILY(Sorted)'!#REF!))</f>
        <v>#REF!</v>
      </c>
      <c r="I112" s="24" t="e">
        <f>TRIM(TRUNC('PF_DAILY(Sorted)'!#REF!,'PF_DAILY(Sorted)'!#REF!))</f>
        <v>#REF!</v>
      </c>
      <c r="J112" s="24" t="e">
        <f>TRIM(TRUNC('PF_DAILY(Sorted)'!#REF!,'PF_DAILY(Sorted)'!#REF!))</f>
        <v>#REF!</v>
      </c>
      <c r="K112" s="24" t="e">
        <f>TRIM(TRUNC('PF_DAILY(Sorted)'!#REF!,'PF_DAILY(Sorted)'!#REF!))</f>
        <v>#REF!</v>
      </c>
      <c r="L112" s="24" t="e">
        <f>TRIM(TRUNC('PF_DAILY(Sorted)'!#REF!,'PF_DAILY(Sorted)'!#REF!))</f>
        <v>#REF!</v>
      </c>
      <c r="M112" s="24" t="e">
        <f>TRIM(TRUNC('PF_DAILY(Sorted)'!#REF!,'PF_DAILY(Sorted)'!#REF!))</f>
        <v>#REF!</v>
      </c>
      <c r="N112" s="28" t="e">
        <f>'PF_DAILY(Sorted)'!#REF!</f>
        <v>#REF!</v>
      </c>
    </row>
    <row r="113" spans="2:14" s="8" customFormat="1" ht="65.150000000000006" hidden="1" customHeight="1" x14ac:dyDescent="0.3">
      <c r="B113" s="25">
        <f t="shared" si="0"/>
        <v>108</v>
      </c>
      <c r="C113" s="34" t="e">
        <f>'PF_DAILY(Sorted)'!#REF!</f>
        <v>#REF!</v>
      </c>
      <c r="D113" s="26" t="e">
        <f>'PF_DAILY(Sorted)'!#REF!</f>
        <v>#REF!</v>
      </c>
      <c r="E113" s="27" t="e">
        <f>TRIM(TRUNC('PF_DAILY(Sorted)'!#REF!,'PF_DAILY(Sorted)'!#REF!))</f>
        <v>#REF!</v>
      </c>
      <c r="F113" s="27" t="e">
        <f>TRIM(TRUNC('PF_DAILY(Sorted)'!#REF!,'PF_DAILY(Sorted)'!#REF!))</f>
        <v>#REF!</v>
      </c>
      <c r="G113" s="27" t="e">
        <f>TRIM(TRUNC('PF_DAILY(Sorted)'!#REF!,'PF_DAILY(Sorted)'!#REF!))</f>
        <v>#REF!</v>
      </c>
      <c r="H113" s="27" t="e">
        <f>TRIM(TRUNC('PF_DAILY(Sorted)'!#REF!,'PF_DAILY(Sorted)'!#REF!))</f>
        <v>#REF!</v>
      </c>
      <c r="I113" s="27" t="e">
        <f>TRIM(TRUNC('PF_DAILY(Sorted)'!#REF!,'PF_DAILY(Sorted)'!#REF!))</f>
        <v>#REF!</v>
      </c>
      <c r="J113" s="27" t="e">
        <f>TRIM(TRUNC('PF_DAILY(Sorted)'!#REF!,'PF_DAILY(Sorted)'!#REF!))</f>
        <v>#REF!</v>
      </c>
      <c r="K113" s="27" t="e">
        <f>TRIM(TRUNC('PF_DAILY(Sorted)'!#REF!,'PF_DAILY(Sorted)'!#REF!))</f>
        <v>#REF!</v>
      </c>
      <c r="L113" s="27" t="e">
        <f>TRIM(TRUNC('PF_DAILY(Sorted)'!#REF!,'PF_DAILY(Sorted)'!#REF!))</f>
        <v>#REF!</v>
      </c>
      <c r="M113" s="27" t="e">
        <f>TRIM(TRUNC('PF_DAILY(Sorted)'!#REF!,'PF_DAILY(Sorted)'!#REF!))</f>
        <v>#REF!</v>
      </c>
      <c r="N113" s="29" t="e">
        <f>'PF_DAILY(Sorted)'!#REF!</f>
        <v>#REF!</v>
      </c>
    </row>
    <row r="114" spans="2:14" s="8" customFormat="1" ht="65.150000000000006" hidden="1" customHeight="1" x14ac:dyDescent="0.3">
      <c r="B114" s="22">
        <f t="shared" si="0"/>
        <v>109</v>
      </c>
      <c r="C114" s="35" t="e">
        <f>'PF_DAILY(Sorted)'!#REF!</f>
        <v>#REF!</v>
      </c>
      <c r="D114" s="23" t="e">
        <f>'PF_DAILY(Sorted)'!#REF!</f>
        <v>#REF!</v>
      </c>
      <c r="E114" s="24" t="e">
        <f>TRIM(TRUNC('PF_DAILY(Sorted)'!#REF!,'PF_DAILY(Sorted)'!#REF!))</f>
        <v>#REF!</v>
      </c>
      <c r="F114" s="24" t="e">
        <f>TRIM(TRUNC('PF_DAILY(Sorted)'!#REF!,'PF_DAILY(Sorted)'!#REF!))</f>
        <v>#REF!</v>
      </c>
      <c r="G114" s="24" t="e">
        <f>TRIM(TRUNC('PF_DAILY(Sorted)'!#REF!,'PF_DAILY(Sorted)'!#REF!))</f>
        <v>#REF!</v>
      </c>
      <c r="H114" s="24" t="e">
        <f>TRIM(TRUNC('PF_DAILY(Sorted)'!#REF!,'PF_DAILY(Sorted)'!#REF!))</f>
        <v>#REF!</v>
      </c>
      <c r="I114" s="24" t="e">
        <f>TRIM(TRUNC('PF_DAILY(Sorted)'!#REF!,'PF_DAILY(Sorted)'!#REF!))</f>
        <v>#REF!</v>
      </c>
      <c r="J114" s="24" t="e">
        <f>TRIM(TRUNC('PF_DAILY(Sorted)'!#REF!,'PF_DAILY(Sorted)'!#REF!))</f>
        <v>#REF!</v>
      </c>
      <c r="K114" s="24" t="e">
        <f>TRIM(TRUNC('PF_DAILY(Sorted)'!#REF!,'PF_DAILY(Sorted)'!#REF!))</f>
        <v>#REF!</v>
      </c>
      <c r="L114" s="24" t="e">
        <f>TRIM(TRUNC('PF_DAILY(Sorted)'!#REF!,'PF_DAILY(Sorted)'!#REF!))</f>
        <v>#REF!</v>
      </c>
      <c r="M114" s="24" t="e">
        <f>TRIM(TRUNC('PF_DAILY(Sorted)'!#REF!,'PF_DAILY(Sorted)'!#REF!))</f>
        <v>#REF!</v>
      </c>
      <c r="N114" s="28" t="e">
        <f>'PF_DAILY(Sorted)'!#REF!</f>
        <v>#REF!</v>
      </c>
    </row>
    <row r="115" spans="2:14" s="8" customFormat="1" ht="65.150000000000006" hidden="1" customHeight="1" x14ac:dyDescent="0.3">
      <c r="B115" s="25">
        <f t="shared" si="0"/>
        <v>110</v>
      </c>
      <c r="C115" s="34" t="e">
        <f>'PF_DAILY(Sorted)'!#REF!</f>
        <v>#REF!</v>
      </c>
      <c r="D115" s="26" t="e">
        <f>'PF_DAILY(Sorted)'!#REF!</f>
        <v>#REF!</v>
      </c>
      <c r="E115" s="27" t="e">
        <f>TRIM(TRUNC('PF_DAILY(Sorted)'!#REF!,'PF_DAILY(Sorted)'!#REF!))</f>
        <v>#REF!</v>
      </c>
      <c r="F115" s="27" t="e">
        <f>TRIM(TRUNC('PF_DAILY(Sorted)'!#REF!,'PF_DAILY(Sorted)'!#REF!))</f>
        <v>#REF!</v>
      </c>
      <c r="G115" s="27" t="e">
        <f>TRIM(TRUNC('PF_DAILY(Sorted)'!#REF!,'PF_DAILY(Sorted)'!#REF!))</f>
        <v>#REF!</v>
      </c>
      <c r="H115" s="27" t="e">
        <f>TRIM(TRUNC('PF_DAILY(Sorted)'!#REF!,'PF_DAILY(Sorted)'!#REF!))</f>
        <v>#REF!</v>
      </c>
      <c r="I115" s="27" t="e">
        <f>TRIM(TRUNC('PF_DAILY(Sorted)'!#REF!,'PF_DAILY(Sorted)'!#REF!))</f>
        <v>#REF!</v>
      </c>
      <c r="J115" s="27" t="e">
        <f>TRIM(TRUNC('PF_DAILY(Sorted)'!#REF!,'PF_DAILY(Sorted)'!#REF!))</f>
        <v>#REF!</v>
      </c>
      <c r="K115" s="27" t="e">
        <f>TRIM(TRUNC('PF_DAILY(Sorted)'!#REF!,'PF_DAILY(Sorted)'!#REF!))</f>
        <v>#REF!</v>
      </c>
      <c r="L115" s="27" t="e">
        <f>TRIM(TRUNC('PF_DAILY(Sorted)'!#REF!,'PF_DAILY(Sorted)'!#REF!))</f>
        <v>#REF!</v>
      </c>
      <c r="M115" s="27" t="e">
        <f>TRIM(TRUNC('PF_DAILY(Sorted)'!#REF!,'PF_DAILY(Sorted)'!#REF!))</f>
        <v>#REF!</v>
      </c>
      <c r="N115" s="29" t="e">
        <f>'PF_DAILY(Sorted)'!#REF!</f>
        <v>#REF!</v>
      </c>
    </row>
    <row r="116" spans="2:14" s="8" customFormat="1" ht="65.150000000000006" hidden="1" customHeight="1" x14ac:dyDescent="0.3">
      <c r="B116" s="22">
        <f t="shared" si="0"/>
        <v>111</v>
      </c>
      <c r="C116" s="35" t="e">
        <f>'PF_DAILY(Sorted)'!#REF!</f>
        <v>#REF!</v>
      </c>
      <c r="D116" s="23" t="e">
        <f>'PF_DAILY(Sorted)'!#REF!</f>
        <v>#REF!</v>
      </c>
      <c r="E116" s="24" t="e">
        <f>TRIM(TRUNC('PF_DAILY(Sorted)'!#REF!,'PF_DAILY(Sorted)'!#REF!))</f>
        <v>#REF!</v>
      </c>
      <c r="F116" s="24" t="e">
        <f>TRIM(TRUNC('PF_DAILY(Sorted)'!#REF!,'PF_DAILY(Sorted)'!#REF!))</f>
        <v>#REF!</v>
      </c>
      <c r="G116" s="24" t="e">
        <f>TRIM(TRUNC('PF_DAILY(Sorted)'!#REF!,'PF_DAILY(Sorted)'!#REF!))</f>
        <v>#REF!</v>
      </c>
      <c r="H116" s="24" t="e">
        <f>TRIM(TRUNC('PF_DAILY(Sorted)'!#REF!,'PF_DAILY(Sorted)'!#REF!))</f>
        <v>#REF!</v>
      </c>
      <c r="I116" s="24" t="e">
        <f>TRIM(TRUNC('PF_DAILY(Sorted)'!#REF!,'PF_DAILY(Sorted)'!#REF!))</f>
        <v>#REF!</v>
      </c>
      <c r="J116" s="24" t="e">
        <f>TRIM(TRUNC('PF_DAILY(Sorted)'!#REF!,'PF_DAILY(Sorted)'!#REF!))</f>
        <v>#REF!</v>
      </c>
      <c r="K116" s="24" t="e">
        <f>TRIM(TRUNC('PF_DAILY(Sorted)'!#REF!,'PF_DAILY(Sorted)'!#REF!))</f>
        <v>#REF!</v>
      </c>
      <c r="L116" s="24" t="e">
        <f>TRIM(TRUNC('PF_DAILY(Sorted)'!#REF!,'PF_DAILY(Sorted)'!#REF!))</f>
        <v>#REF!</v>
      </c>
      <c r="M116" s="24" t="e">
        <f>TRIM(TRUNC('PF_DAILY(Sorted)'!#REF!,'PF_DAILY(Sorted)'!#REF!))</f>
        <v>#REF!</v>
      </c>
      <c r="N116" s="28" t="e">
        <f>'PF_DAILY(Sorted)'!#REF!</f>
        <v>#REF!</v>
      </c>
    </row>
    <row r="117" spans="2:14" s="9" customFormat="1" ht="65.150000000000006" hidden="1" customHeight="1" x14ac:dyDescent="0.3">
      <c r="B117" s="25">
        <f t="shared" si="0"/>
        <v>112</v>
      </c>
      <c r="C117" s="34" t="e">
        <f>'PF_DAILY(Sorted)'!#REF!</f>
        <v>#REF!</v>
      </c>
      <c r="D117" s="26" t="e">
        <f>'PF_DAILY(Sorted)'!#REF!</f>
        <v>#REF!</v>
      </c>
      <c r="E117" s="27" t="e">
        <f>TRIM(TRUNC('PF_DAILY(Sorted)'!#REF!,'PF_DAILY(Sorted)'!#REF!))</f>
        <v>#REF!</v>
      </c>
      <c r="F117" s="27" t="e">
        <f>TRIM(TRUNC('PF_DAILY(Sorted)'!#REF!,'PF_DAILY(Sorted)'!#REF!))</f>
        <v>#REF!</v>
      </c>
      <c r="G117" s="27" t="e">
        <f>TRIM(TRUNC('PF_DAILY(Sorted)'!#REF!,'PF_DAILY(Sorted)'!#REF!))</f>
        <v>#REF!</v>
      </c>
      <c r="H117" s="27" t="e">
        <f>TRIM(TRUNC('PF_DAILY(Sorted)'!#REF!,'PF_DAILY(Sorted)'!#REF!))</f>
        <v>#REF!</v>
      </c>
      <c r="I117" s="27" t="e">
        <f>TRIM(TRUNC('PF_DAILY(Sorted)'!#REF!,'PF_DAILY(Sorted)'!#REF!))</f>
        <v>#REF!</v>
      </c>
      <c r="J117" s="27" t="e">
        <f>TRIM(TRUNC('PF_DAILY(Sorted)'!#REF!,'PF_DAILY(Sorted)'!#REF!))</f>
        <v>#REF!</v>
      </c>
      <c r="K117" s="27" t="e">
        <f>TRIM(TRUNC('PF_DAILY(Sorted)'!#REF!,'PF_DAILY(Sorted)'!#REF!))</f>
        <v>#REF!</v>
      </c>
      <c r="L117" s="27" t="e">
        <f>TRIM(TRUNC('PF_DAILY(Sorted)'!#REF!,'PF_DAILY(Sorted)'!#REF!))</f>
        <v>#REF!</v>
      </c>
      <c r="M117" s="27" t="e">
        <f>TRIM(TRUNC('PF_DAILY(Sorted)'!#REF!,'PF_DAILY(Sorted)'!#REF!))</f>
        <v>#REF!</v>
      </c>
      <c r="N117" s="29" t="e">
        <f>'PF_DAILY(Sorted)'!#REF!</f>
        <v>#REF!</v>
      </c>
    </row>
    <row r="118" spans="2:14" s="8" customFormat="1" ht="65.150000000000006" hidden="1" customHeight="1" x14ac:dyDescent="0.3">
      <c r="B118" s="22">
        <f t="shared" si="0"/>
        <v>113</v>
      </c>
      <c r="C118" s="35" t="e">
        <f>'PF_DAILY(Sorted)'!#REF!</f>
        <v>#REF!</v>
      </c>
      <c r="D118" s="23" t="e">
        <f>'PF_DAILY(Sorted)'!#REF!</f>
        <v>#REF!</v>
      </c>
      <c r="E118" s="24" t="e">
        <f>TRIM(TRUNC('PF_DAILY(Sorted)'!#REF!,'PF_DAILY(Sorted)'!#REF!))</f>
        <v>#REF!</v>
      </c>
      <c r="F118" s="24" t="e">
        <f>TRIM(TRUNC('PF_DAILY(Sorted)'!#REF!,'PF_DAILY(Sorted)'!#REF!))</f>
        <v>#REF!</v>
      </c>
      <c r="G118" s="24" t="e">
        <f>TRIM(TRUNC('PF_DAILY(Sorted)'!#REF!,'PF_DAILY(Sorted)'!#REF!))</f>
        <v>#REF!</v>
      </c>
      <c r="H118" s="24" t="e">
        <f>TRIM(TRUNC('PF_DAILY(Sorted)'!#REF!,'PF_DAILY(Sorted)'!#REF!))</f>
        <v>#REF!</v>
      </c>
      <c r="I118" s="24" t="e">
        <f>TRIM(TRUNC('PF_DAILY(Sorted)'!#REF!,'PF_DAILY(Sorted)'!#REF!))</f>
        <v>#REF!</v>
      </c>
      <c r="J118" s="24" t="e">
        <f>TRIM(TRUNC('PF_DAILY(Sorted)'!#REF!,'PF_DAILY(Sorted)'!#REF!))</f>
        <v>#REF!</v>
      </c>
      <c r="K118" s="24" t="e">
        <f>TRIM(TRUNC('PF_DAILY(Sorted)'!#REF!,'PF_DAILY(Sorted)'!#REF!))</f>
        <v>#REF!</v>
      </c>
      <c r="L118" s="24" t="e">
        <f>TRIM(TRUNC('PF_DAILY(Sorted)'!#REF!,'PF_DAILY(Sorted)'!#REF!))</f>
        <v>#REF!</v>
      </c>
      <c r="M118" s="24" t="e">
        <f>TRIM(TRUNC('PF_DAILY(Sorted)'!#REF!,'PF_DAILY(Sorted)'!#REF!))</f>
        <v>#REF!</v>
      </c>
      <c r="N118" s="28" t="e">
        <f>'PF_DAILY(Sorted)'!#REF!</f>
        <v>#REF!</v>
      </c>
    </row>
    <row r="119" spans="2:14" s="8" customFormat="1" ht="65.150000000000006" hidden="1" customHeight="1" x14ac:dyDescent="0.3">
      <c r="B119" s="25">
        <f t="shared" si="0"/>
        <v>114</v>
      </c>
      <c r="C119" s="34" t="e">
        <f>'PF_DAILY(Sorted)'!#REF!</f>
        <v>#REF!</v>
      </c>
      <c r="D119" s="26" t="e">
        <f>'PF_DAILY(Sorted)'!#REF!</f>
        <v>#REF!</v>
      </c>
      <c r="E119" s="27" t="e">
        <f>TRIM(TRUNC('PF_DAILY(Sorted)'!#REF!,'PF_DAILY(Sorted)'!#REF!))</f>
        <v>#REF!</v>
      </c>
      <c r="F119" s="27" t="e">
        <f>TRIM(TRUNC('PF_DAILY(Sorted)'!#REF!,'PF_DAILY(Sorted)'!#REF!))</f>
        <v>#REF!</v>
      </c>
      <c r="G119" s="27" t="e">
        <f>TRIM(TRUNC('PF_DAILY(Sorted)'!#REF!,'PF_DAILY(Sorted)'!#REF!))</f>
        <v>#REF!</v>
      </c>
      <c r="H119" s="27" t="e">
        <f>TRIM(TRUNC('PF_DAILY(Sorted)'!#REF!,'PF_DAILY(Sorted)'!#REF!))</f>
        <v>#REF!</v>
      </c>
      <c r="I119" s="27" t="e">
        <f>TRIM(TRUNC('PF_DAILY(Sorted)'!#REF!,'PF_DAILY(Sorted)'!#REF!))</f>
        <v>#REF!</v>
      </c>
      <c r="J119" s="27" t="e">
        <f>TRIM(TRUNC('PF_DAILY(Sorted)'!#REF!,'PF_DAILY(Sorted)'!#REF!))</f>
        <v>#REF!</v>
      </c>
      <c r="K119" s="27" t="e">
        <f>TRIM(TRUNC('PF_DAILY(Sorted)'!#REF!,'PF_DAILY(Sorted)'!#REF!))</f>
        <v>#REF!</v>
      </c>
      <c r="L119" s="27" t="e">
        <f>TRIM(TRUNC('PF_DAILY(Sorted)'!#REF!,'PF_DAILY(Sorted)'!#REF!))</f>
        <v>#REF!</v>
      </c>
      <c r="M119" s="27" t="e">
        <f>TRIM(TRUNC('PF_DAILY(Sorted)'!#REF!,'PF_DAILY(Sorted)'!#REF!))</f>
        <v>#REF!</v>
      </c>
      <c r="N119" s="29" t="e">
        <f>'PF_DAILY(Sorted)'!#REF!</f>
        <v>#REF!</v>
      </c>
    </row>
    <row r="120" spans="2:14" s="8" customFormat="1" ht="65.150000000000006" hidden="1" customHeight="1" x14ac:dyDescent="0.3">
      <c r="B120" s="22">
        <f t="shared" si="0"/>
        <v>115</v>
      </c>
      <c r="C120" s="35" t="e">
        <f>'PF_DAILY(Sorted)'!#REF!</f>
        <v>#REF!</v>
      </c>
      <c r="D120" s="23" t="e">
        <f>'PF_DAILY(Sorted)'!#REF!</f>
        <v>#REF!</v>
      </c>
      <c r="E120" s="24" t="e">
        <f>TRIM(TRUNC('PF_DAILY(Sorted)'!#REF!,'PF_DAILY(Sorted)'!#REF!))</f>
        <v>#REF!</v>
      </c>
      <c r="F120" s="24" t="e">
        <f>TRIM(TRUNC('PF_DAILY(Sorted)'!#REF!,'PF_DAILY(Sorted)'!#REF!))</f>
        <v>#REF!</v>
      </c>
      <c r="G120" s="24" t="e">
        <f>TRIM(TRUNC('PF_DAILY(Sorted)'!#REF!,'PF_DAILY(Sorted)'!#REF!))</f>
        <v>#REF!</v>
      </c>
      <c r="H120" s="24" t="e">
        <f>TRIM(TRUNC('PF_DAILY(Sorted)'!#REF!,'PF_DAILY(Sorted)'!#REF!))</f>
        <v>#REF!</v>
      </c>
      <c r="I120" s="24" t="e">
        <f>TRIM(TRUNC('PF_DAILY(Sorted)'!#REF!,'PF_DAILY(Sorted)'!#REF!))</f>
        <v>#REF!</v>
      </c>
      <c r="J120" s="24" t="e">
        <f>TRIM(TRUNC('PF_DAILY(Sorted)'!#REF!,'PF_DAILY(Sorted)'!#REF!))</f>
        <v>#REF!</v>
      </c>
      <c r="K120" s="24" t="e">
        <f>TRIM(TRUNC('PF_DAILY(Sorted)'!#REF!,'PF_DAILY(Sorted)'!#REF!))</f>
        <v>#REF!</v>
      </c>
      <c r="L120" s="24" t="e">
        <f>TRIM(TRUNC('PF_DAILY(Sorted)'!#REF!,'PF_DAILY(Sorted)'!#REF!))</f>
        <v>#REF!</v>
      </c>
      <c r="M120" s="24" t="e">
        <f>TRIM(TRUNC('PF_DAILY(Sorted)'!#REF!,'PF_DAILY(Sorted)'!#REF!))</f>
        <v>#REF!</v>
      </c>
      <c r="N120" s="28" t="e">
        <f>'PF_DAILY(Sorted)'!#REF!</f>
        <v>#REF!</v>
      </c>
    </row>
    <row r="121" spans="2:14" s="10" customFormat="1" ht="65.150000000000006" hidden="1" customHeight="1" x14ac:dyDescent="0.3">
      <c r="B121" s="25">
        <f t="shared" si="0"/>
        <v>116</v>
      </c>
      <c r="C121" s="34" t="e">
        <f>'PF_DAILY(Sorted)'!#REF!</f>
        <v>#REF!</v>
      </c>
      <c r="D121" s="26" t="e">
        <f>'PF_DAILY(Sorted)'!#REF!</f>
        <v>#REF!</v>
      </c>
      <c r="E121" s="27" t="e">
        <f>TRIM(TRUNC('PF_DAILY(Sorted)'!#REF!,'PF_DAILY(Sorted)'!#REF!))</f>
        <v>#REF!</v>
      </c>
      <c r="F121" s="27" t="e">
        <f>TRIM(TRUNC('PF_DAILY(Sorted)'!#REF!,'PF_DAILY(Sorted)'!#REF!))</f>
        <v>#REF!</v>
      </c>
      <c r="G121" s="27" t="e">
        <f>TRIM(TRUNC('PF_DAILY(Sorted)'!#REF!,'PF_DAILY(Sorted)'!#REF!))</f>
        <v>#REF!</v>
      </c>
      <c r="H121" s="27" t="e">
        <f>TRIM(TRUNC('PF_DAILY(Sorted)'!#REF!,'PF_DAILY(Sorted)'!#REF!))</f>
        <v>#REF!</v>
      </c>
      <c r="I121" s="27" t="e">
        <f>TRIM(TRUNC('PF_DAILY(Sorted)'!#REF!,'PF_DAILY(Sorted)'!#REF!))</f>
        <v>#REF!</v>
      </c>
      <c r="J121" s="27" t="e">
        <f>TRIM(TRUNC('PF_DAILY(Sorted)'!#REF!,'PF_DAILY(Sorted)'!#REF!))</f>
        <v>#REF!</v>
      </c>
      <c r="K121" s="27" t="e">
        <f>TRIM(TRUNC('PF_DAILY(Sorted)'!#REF!,'PF_DAILY(Sorted)'!#REF!))</f>
        <v>#REF!</v>
      </c>
      <c r="L121" s="27" t="e">
        <f>TRIM(TRUNC('PF_DAILY(Sorted)'!#REF!,'PF_DAILY(Sorted)'!#REF!))</f>
        <v>#REF!</v>
      </c>
      <c r="M121" s="27" t="e">
        <f>TRIM(TRUNC('PF_DAILY(Sorted)'!#REF!,'PF_DAILY(Sorted)'!#REF!))</f>
        <v>#REF!</v>
      </c>
      <c r="N121" s="29" t="e">
        <f>'PF_DAILY(Sorted)'!#REF!</f>
        <v>#REF!</v>
      </c>
    </row>
    <row r="122" spans="2:14" s="11" customFormat="1" ht="65.150000000000006" hidden="1" customHeight="1" x14ac:dyDescent="0.3">
      <c r="B122" s="22">
        <f t="shared" si="0"/>
        <v>117</v>
      </c>
      <c r="C122" s="35" t="e">
        <f>'PF_DAILY(Sorted)'!#REF!</f>
        <v>#REF!</v>
      </c>
      <c r="D122" s="23" t="e">
        <f>'PF_DAILY(Sorted)'!#REF!</f>
        <v>#REF!</v>
      </c>
      <c r="E122" s="24" t="e">
        <f>TRIM(TRUNC('PF_DAILY(Sorted)'!#REF!,'PF_DAILY(Sorted)'!#REF!))</f>
        <v>#REF!</v>
      </c>
      <c r="F122" s="24" t="e">
        <f>TRIM(TRUNC('PF_DAILY(Sorted)'!#REF!,'PF_DAILY(Sorted)'!#REF!))</f>
        <v>#REF!</v>
      </c>
      <c r="G122" s="24" t="e">
        <f>TRIM(TRUNC('PF_DAILY(Sorted)'!#REF!,'PF_DAILY(Sorted)'!#REF!))</f>
        <v>#REF!</v>
      </c>
      <c r="H122" s="24" t="e">
        <f>TRIM(TRUNC('PF_DAILY(Sorted)'!#REF!,'PF_DAILY(Sorted)'!#REF!))</f>
        <v>#REF!</v>
      </c>
      <c r="I122" s="24" t="e">
        <f>TRIM(TRUNC('PF_DAILY(Sorted)'!#REF!,'PF_DAILY(Sorted)'!#REF!))</f>
        <v>#REF!</v>
      </c>
      <c r="J122" s="24" t="e">
        <f>TRIM(TRUNC('PF_DAILY(Sorted)'!#REF!,'PF_DAILY(Sorted)'!#REF!))</f>
        <v>#REF!</v>
      </c>
      <c r="K122" s="24" t="e">
        <f>TRIM(TRUNC('PF_DAILY(Sorted)'!#REF!,'PF_DAILY(Sorted)'!#REF!))</f>
        <v>#REF!</v>
      </c>
      <c r="L122" s="24" t="e">
        <f>TRIM(TRUNC('PF_DAILY(Sorted)'!#REF!,'PF_DAILY(Sorted)'!#REF!))</f>
        <v>#REF!</v>
      </c>
      <c r="M122" s="24" t="e">
        <f>TRIM(TRUNC('PF_DAILY(Sorted)'!#REF!,'PF_DAILY(Sorted)'!#REF!))</f>
        <v>#REF!</v>
      </c>
      <c r="N122" s="28" t="e">
        <f>'PF_DAILY(Sorted)'!#REF!</f>
        <v>#REF!</v>
      </c>
    </row>
    <row r="123" spans="2:14" s="8" customFormat="1" ht="65.150000000000006" hidden="1" customHeight="1" x14ac:dyDescent="0.3">
      <c r="B123" s="25">
        <f t="shared" si="0"/>
        <v>118</v>
      </c>
      <c r="C123" s="34" t="e">
        <f>'PF_DAILY(Sorted)'!#REF!</f>
        <v>#REF!</v>
      </c>
      <c r="D123" s="26" t="e">
        <f>'PF_DAILY(Sorted)'!#REF!</f>
        <v>#REF!</v>
      </c>
      <c r="E123" s="27" t="e">
        <f>TRIM(TRUNC('PF_DAILY(Sorted)'!#REF!,'PF_DAILY(Sorted)'!#REF!))</f>
        <v>#REF!</v>
      </c>
      <c r="F123" s="27" t="e">
        <f>TRIM(TRUNC('PF_DAILY(Sorted)'!#REF!,'PF_DAILY(Sorted)'!#REF!))</f>
        <v>#REF!</v>
      </c>
      <c r="G123" s="27" t="e">
        <f>TRIM(TRUNC('PF_DAILY(Sorted)'!#REF!,'PF_DAILY(Sorted)'!#REF!))</f>
        <v>#REF!</v>
      </c>
      <c r="H123" s="27" t="e">
        <f>TRIM(TRUNC('PF_DAILY(Sorted)'!#REF!,'PF_DAILY(Sorted)'!#REF!))</f>
        <v>#REF!</v>
      </c>
      <c r="I123" s="27" t="e">
        <f>TRIM(TRUNC('PF_DAILY(Sorted)'!#REF!,'PF_DAILY(Sorted)'!#REF!))</f>
        <v>#REF!</v>
      </c>
      <c r="J123" s="27" t="e">
        <f>TRIM(TRUNC('PF_DAILY(Sorted)'!#REF!,'PF_DAILY(Sorted)'!#REF!))</f>
        <v>#REF!</v>
      </c>
      <c r="K123" s="27" t="e">
        <f>TRIM(TRUNC('PF_DAILY(Sorted)'!#REF!,'PF_DAILY(Sorted)'!#REF!))</f>
        <v>#REF!</v>
      </c>
      <c r="L123" s="27" t="e">
        <f>TRIM(TRUNC('PF_DAILY(Sorted)'!#REF!,'PF_DAILY(Sorted)'!#REF!))</f>
        <v>#REF!</v>
      </c>
      <c r="M123" s="27" t="e">
        <f>TRIM(TRUNC('PF_DAILY(Sorted)'!#REF!,'PF_DAILY(Sorted)'!#REF!))</f>
        <v>#REF!</v>
      </c>
      <c r="N123" s="29" t="e">
        <f>'PF_DAILY(Sorted)'!#REF!</f>
        <v>#REF!</v>
      </c>
    </row>
    <row r="124" spans="2:14" s="8" customFormat="1" ht="65.150000000000006" hidden="1" customHeight="1" x14ac:dyDescent="0.3">
      <c r="B124" s="22">
        <f t="shared" si="0"/>
        <v>119</v>
      </c>
      <c r="C124" s="35" t="e">
        <f>'PF_DAILY(Sorted)'!#REF!</f>
        <v>#REF!</v>
      </c>
      <c r="D124" s="23" t="e">
        <f>'PF_DAILY(Sorted)'!#REF!</f>
        <v>#REF!</v>
      </c>
      <c r="E124" s="24" t="e">
        <f>TRIM(TRUNC('PF_DAILY(Sorted)'!#REF!,'PF_DAILY(Sorted)'!#REF!))</f>
        <v>#REF!</v>
      </c>
      <c r="F124" s="24" t="e">
        <f>TRIM(TRUNC('PF_DAILY(Sorted)'!#REF!,'PF_DAILY(Sorted)'!#REF!))</f>
        <v>#REF!</v>
      </c>
      <c r="G124" s="24" t="e">
        <f>TRIM(TRUNC('PF_DAILY(Sorted)'!#REF!,'PF_DAILY(Sorted)'!#REF!))</f>
        <v>#REF!</v>
      </c>
      <c r="H124" s="24" t="e">
        <f>TRIM(TRUNC('PF_DAILY(Sorted)'!#REF!,'PF_DAILY(Sorted)'!#REF!))</f>
        <v>#REF!</v>
      </c>
      <c r="I124" s="24" t="e">
        <f>TRIM(TRUNC('PF_DAILY(Sorted)'!#REF!,'PF_DAILY(Sorted)'!#REF!))</f>
        <v>#REF!</v>
      </c>
      <c r="J124" s="24" t="e">
        <f>TRIM(TRUNC('PF_DAILY(Sorted)'!#REF!,'PF_DAILY(Sorted)'!#REF!))</f>
        <v>#REF!</v>
      </c>
      <c r="K124" s="24" t="e">
        <f>TRIM(TRUNC('PF_DAILY(Sorted)'!#REF!,'PF_DAILY(Sorted)'!#REF!))</f>
        <v>#REF!</v>
      </c>
      <c r="L124" s="24" t="e">
        <f>TRIM(TRUNC('PF_DAILY(Sorted)'!#REF!,'PF_DAILY(Sorted)'!#REF!))</f>
        <v>#REF!</v>
      </c>
      <c r="M124" s="24" t="e">
        <f>TRIM(TRUNC('PF_DAILY(Sorted)'!#REF!,'PF_DAILY(Sorted)'!#REF!))</f>
        <v>#REF!</v>
      </c>
      <c r="N124" s="28" t="e">
        <f>'PF_DAILY(Sorted)'!#REF!</f>
        <v>#REF!</v>
      </c>
    </row>
    <row r="125" spans="2:14" s="8" customFormat="1" ht="65.150000000000006" hidden="1" customHeight="1" x14ac:dyDescent="0.3">
      <c r="B125" s="25">
        <f t="shared" ref="B125" si="1">B124+1</f>
        <v>120</v>
      </c>
      <c r="C125" s="34" t="e">
        <f>'PF_DAILY(Sorted)'!#REF!</f>
        <v>#REF!</v>
      </c>
      <c r="D125" s="26" t="e">
        <f>'PF_DAILY(Sorted)'!#REF!</f>
        <v>#REF!</v>
      </c>
      <c r="E125" s="27" t="e">
        <f>TRIM(TRUNC('PF_DAILY(Sorted)'!#REF!,'PF_DAILY(Sorted)'!#REF!))</f>
        <v>#REF!</v>
      </c>
      <c r="F125" s="27" t="e">
        <f>TRIM(TRUNC('PF_DAILY(Sorted)'!#REF!,'PF_DAILY(Sorted)'!#REF!))</f>
        <v>#REF!</v>
      </c>
      <c r="G125" s="27" t="e">
        <f>TRIM(TRUNC('PF_DAILY(Sorted)'!#REF!,'PF_DAILY(Sorted)'!#REF!))</f>
        <v>#REF!</v>
      </c>
      <c r="H125" s="27" t="e">
        <f>TRIM(TRUNC('PF_DAILY(Sorted)'!#REF!,'PF_DAILY(Sorted)'!#REF!))</f>
        <v>#REF!</v>
      </c>
      <c r="I125" s="27" t="e">
        <f>TRIM(TRUNC('PF_DAILY(Sorted)'!#REF!,'PF_DAILY(Sorted)'!#REF!))</f>
        <v>#REF!</v>
      </c>
      <c r="J125" s="27" t="e">
        <f>TRIM(TRUNC('PF_DAILY(Sorted)'!#REF!,'PF_DAILY(Sorted)'!#REF!))</f>
        <v>#REF!</v>
      </c>
      <c r="K125" s="27" t="e">
        <f>TRIM(TRUNC('PF_DAILY(Sorted)'!#REF!,'PF_DAILY(Sorted)'!#REF!))</f>
        <v>#REF!</v>
      </c>
      <c r="L125" s="27" t="e">
        <f>TRIM(TRUNC('PF_DAILY(Sorted)'!#REF!,'PF_DAILY(Sorted)'!#REF!))</f>
        <v>#REF!</v>
      </c>
      <c r="M125" s="27" t="e">
        <f>TRIM(TRUNC('PF_DAILY(Sorted)'!#REF!,'PF_DAILY(Sorted)'!#REF!))</f>
        <v>#REF!</v>
      </c>
      <c r="N125" s="29" t="e">
        <f>'PF_DAILY(Sorted)'!#REF!</f>
        <v>#REF!</v>
      </c>
    </row>
    <row r="126" spans="2:14" s="8" customFormat="1" ht="65.150000000000006" hidden="1" customHeight="1" x14ac:dyDescent="0.3">
      <c r="B126" s="22">
        <f t="shared" si="0"/>
        <v>121</v>
      </c>
      <c r="C126" s="35" t="e">
        <f>'PF_DAILY(Sorted)'!#REF!</f>
        <v>#REF!</v>
      </c>
      <c r="D126" s="23" t="e">
        <f>'PF_DAILY(Sorted)'!#REF!</f>
        <v>#REF!</v>
      </c>
      <c r="E126" s="24" t="e">
        <f>TRIM(TRUNC('PF_DAILY(Sorted)'!#REF!,'PF_DAILY(Sorted)'!#REF!))</f>
        <v>#REF!</v>
      </c>
      <c r="F126" s="24" t="e">
        <f>TRIM(TRUNC('PF_DAILY(Sorted)'!#REF!,'PF_DAILY(Sorted)'!#REF!))</f>
        <v>#REF!</v>
      </c>
      <c r="G126" s="24" t="e">
        <f>TRIM(TRUNC('PF_DAILY(Sorted)'!#REF!,'PF_DAILY(Sorted)'!#REF!))</f>
        <v>#REF!</v>
      </c>
      <c r="H126" s="24" t="e">
        <f>TRIM(TRUNC('PF_DAILY(Sorted)'!#REF!,'PF_DAILY(Sorted)'!#REF!))</f>
        <v>#REF!</v>
      </c>
      <c r="I126" s="24" t="e">
        <f>TRIM(TRUNC('PF_DAILY(Sorted)'!#REF!,'PF_DAILY(Sorted)'!#REF!))</f>
        <v>#REF!</v>
      </c>
      <c r="J126" s="24" t="e">
        <f>TRIM(TRUNC('PF_DAILY(Sorted)'!#REF!,'PF_DAILY(Sorted)'!#REF!))</f>
        <v>#REF!</v>
      </c>
      <c r="K126" s="24" t="e">
        <f>TRIM(TRUNC('PF_DAILY(Sorted)'!#REF!,'PF_DAILY(Sorted)'!#REF!))</f>
        <v>#REF!</v>
      </c>
      <c r="L126" s="24" t="e">
        <f>TRIM(TRUNC('PF_DAILY(Sorted)'!#REF!,'PF_DAILY(Sorted)'!#REF!))</f>
        <v>#REF!</v>
      </c>
      <c r="M126" s="24" t="e">
        <f>TRIM(TRUNC('PF_DAILY(Sorted)'!#REF!,'PF_DAILY(Sorted)'!#REF!))</f>
        <v>#REF!</v>
      </c>
      <c r="N126" s="28" t="e">
        <f>'PF_DAILY(Sorted)'!#REF!</f>
        <v>#REF!</v>
      </c>
    </row>
    <row r="127" spans="2:14" s="9" customFormat="1" ht="65.150000000000006" hidden="1" customHeight="1" x14ac:dyDescent="0.3">
      <c r="B127" s="25">
        <f t="shared" si="0"/>
        <v>122</v>
      </c>
      <c r="C127" s="34" t="e">
        <f>'PF_DAILY(Sorted)'!#REF!</f>
        <v>#REF!</v>
      </c>
      <c r="D127" s="26" t="e">
        <f>'PF_DAILY(Sorted)'!#REF!</f>
        <v>#REF!</v>
      </c>
      <c r="E127" s="27" t="e">
        <f>TRIM(TRUNC('PF_DAILY(Sorted)'!#REF!,'PF_DAILY(Sorted)'!#REF!))</f>
        <v>#REF!</v>
      </c>
      <c r="F127" s="27" t="e">
        <f>TRIM(TRUNC('PF_DAILY(Sorted)'!#REF!,'PF_DAILY(Sorted)'!#REF!))</f>
        <v>#REF!</v>
      </c>
      <c r="G127" s="27" t="e">
        <f>TRIM(TRUNC('PF_DAILY(Sorted)'!#REF!,'PF_DAILY(Sorted)'!#REF!))</f>
        <v>#REF!</v>
      </c>
      <c r="H127" s="27" t="e">
        <f>TRIM(TRUNC('PF_DAILY(Sorted)'!#REF!,'PF_DAILY(Sorted)'!#REF!))</f>
        <v>#REF!</v>
      </c>
      <c r="I127" s="27" t="e">
        <f>TRIM(TRUNC('PF_DAILY(Sorted)'!#REF!,'PF_DAILY(Sorted)'!#REF!))</f>
        <v>#REF!</v>
      </c>
      <c r="J127" s="27" t="e">
        <f>TRIM(TRUNC('PF_DAILY(Sorted)'!#REF!,'PF_DAILY(Sorted)'!#REF!))</f>
        <v>#REF!</v>
      </c>
      <c r="K127" s="27" t="e">
        <f>TRIM(TRUNC('PF_DAILY(Sorted)'!#REF!,'PF_DAILY(Sorted)'!#REF!))</f>
        <v>#REF!</v>
      </c>
      <c r="L127" s="27" t="e">
        <f>TRIM(TRUNC('PF_DAILY(Sorted)'!#REF!,'PF_DAILY(Sorted)'!#REF!))</f>
        <v>#REF!</v>
      </c>
      <c r="M127" s="27" t="e">
        <f>TRIM(TRUNC('PF_DAILY(Sorted)'!#REF!,'PF_DAILY(Sorted)'!#REF!))</f>
        <v>#REF!</v>
      </c>
      <c r="N127" s="29" t="e">
        <f>'PF_DAILY(Sorted)'!#REF!</f>
        <v>#REF!</v>
      </c>
    </row>
    <row r="128" spans="2:14" s="8" customFormat="1" ht="65.150000000000006" hidden="1" customHeight="1" x14ac:dyDescent="0.3">
      <c r="B128" s="22">
        <f t="shared" si="0"/>
        <v>123</v>
      </c>
      <c r="C128" s="35" t="e">
        <f>'PF_DAILY(Sorted)'!#REF!</f>
        <v>#REF!</v>
      </c>
      <c r="D128" s="23" t="e">
        <f>'PF_DAILY(Sorted)'!#REF!</f>
        <v>#REF!</v>
      </c>
      <c r="E128" s="24" t="e">
        <f>TRIM(TRUNC('PF_DAILY(Sorted)'!#REF!,'PF_DAILY(Sorted)'!#REF!))</f>
        <v>#REF!</v>
      </c>
      <c r="F128" s="24" t="e">
        <f>TRIM(TRUNC('PF_DAILY(Sorted)'!#REF!,'PF_DAILY(Sorted)'!#REF!))</f>
        <v>#REF!</v>
      </c>
      <c r="G128" s="24" t="e">
        <f>TRIM(TRUNC('PF_DAILY(Sorted)'!#REF!,'PF_DAILY(Sorted)'!#REF!))</f>
        <v>#REF!</v>
      </c>
      <c r="H128" s="24" t="e">
        <f>TRIM(TRUNC('PF_DAILY(Sorted)'!#REF!,'PF_DAILY(Sorted)'!#REF!))</f>
        <v>#REF!</v>
      </c>
      <c r="I128" s="24" t="e">
        <f>TRIM(TRUNC('PF_DAILY(Sorted)'!#REF!,'PF_DAILY(Sorted)'!#REF!))</f>
        <v>#REF!</v>
      </c>
      <c r="J128" s="24" t="e">
        <f>TRIM(TRUNC('PF_DAILY(Sorted)'!#REF!,'PF_DAILY(Sorted)'!#REF!))</f>
        <v>#REF!</v>
      </c>
      <c r="K128" s="24" t="e">
        <f>TRIM(TRUNC('PF_DAILY(Sorted)'!#REF!,'PF_DAILY(Sorted)'!#REF!))</f>
        <v>#REF!</v>
      </c>
      <c r="L128" s="24" t="e">
        <f>TRIM(TRUNC('PF_DAILY(Sorted)'!#REF!,'PF_DAILY(Sorted)'!#REF!))</f>
        <v>#REF!</v>
      </c>
      <c r="M128" s="24" t="e">
        <f>TRIM(TRUNC('PF_DAILY(Sorted)'!#REF!,'PF_DAILY(Sorted)'!#REF!))</f>
        <v>#REF!</v>
      </c>
      <c r="N128" s="28" t="e">
        <f>'PF_DAILY(Sorted)'!#REF!</f>
        <v>#REF!</v>
      </c>
    </row>
    <row r="129" spans="1:15" s="8" customFormat="1" ht="65.150000000000006" hidden="1" customHeight="1" x14ac:dyDescent="0.3">
      <c r="B129" s="25">
        <f t="shared" si="0"/>
        <v>124</v>
      </c>
      <c r="C129" s="34" t="e">
        <f>'PF_DAILY(Sorted)'!#REF!</f>
        <v>#REF!</v>
      </c>
      <c r="D129" s="26" t="e">
        <f>'PF_DAILY(Sorted)'!#REF!</f>
        <v>#REF!</v>
      </c>
      <c r="E129" s="27" t="e">
        <f>TRIM(TRUNC('PF_DAILY(Sorted)'!#REF!,'PF_DAILY(Sorted)'!#REF!))</f>
        <v>#REF!</v>
      </c>
      <c r="F129" s="27" t="e">
        <f>TRIM(TRUNC('PF_DAILY(Sorted)'!#REF!,'PF_DAILY(Sorted)'!#REF!))</f>
        <v>#REF!</v>
      </c>
      <c r="G129" s="27" t="e">
        <f>TRIM(TRUNC('PF_DAILY(Sorted)'!#REF!,'PF_DAILY(Sorted)'!#REF!))</f>
        <v>#REF!</v>
      </c>
      <c r="H129" s="27" t="e">
        <f>TRIM(TRUNC('PF_DAILY(Sorted)'!#REF!,'PF_DAILY(Sorted)'!#REF!))</f>
        <v>#REF!</v>
      </c>
      <c r="I129" s="27" t="e">
        <f>TRIM(TRUNC('PF_DAILY(Sorted)'!#REF!,'PF_DAILY(Sorted)'!#REF!))</f>
        <v>#REF!</v>
      </c>
      <c r="J129" s="27" t="e">
        <f>TRIM(TRUNC('PF_DAILY(Sorted)'!#REF!,'PF_DAILY(Sorted)'!#REF!))</f>
        <v>#REF!</v>
      </c>
      <c r="K129" s="27" t="e">
        <f>TRIM(TRUNC('PF_DAILY(Sorted)'!#REF!,'PF_DAILY(Sorted)'!#REF!))</f>
        <v>#REF!</v>
      </c>
      <c r="L129" s="27" t="e">
        <f>TRIM(TRUNC('PF_DAILY(Sorted)'!#REF!,'PF_DAILY(Sorted)'!#REF!))</f>
        <v>#REF!</v>
      </c>
      <c r="M129" s="27" t="e">
        <f>TRIM(TRUNC('PF_DAILY(Sorted)'!#REF!,'PF_DAILY(Sorted)'!#REF!))</f>
        <v>#REF!</v>
      </c>
      <c r="N129" s="29" t="e">
        <f>'PF_DAILY(Sorted)'!#REF!</f>
        <v>#REF!</v>
      </c>
    </row>
    <row r="130" spans="1:15" s="8" customFormat="1" ht="65.150000000000006" hidden="1" customHeight="1" x14ac:dyDescent="0.3">
      <c r="B130" s="22">
        <f t="shared" si="0"/>
        <v>125</v>
      </c>
      <c r="C130" s="35" t="e">
        <f>'PF_DAILY(Sorted)'!#REF!</f>
        <v>#REF!</v>
      </c>
      <c r="D130" s="23" t="e">
        <f>'PF_DAILY(Sorted)'!#REF!</f>
        <v>#REF!</v>
      </c>
      <c r="E130" s="24" t="e">
        <f>TRIM(TRUNC('PF_DAILY(Sorted)'!#REF!,'PF_DAILY(Sorted)'!#REF!))</f>
        <v>#REF!</v>
      </c>
      <c r="F130" s="24" t="e">
        <f>TRIM(TRUNC('PF_DAILY(Sorted)'!#REF!,'PF_DAILY(Sorted)'!#REF!))</f>
        <v>#REF!</v>
      </c>
      <c r="G130" s="24" t="e">
        <f>TRIM(TRUNC('PF_DAILY(Sorted)'!#REF!,'PF_DAILY(Sorted)'!#REF!))</f>
        <v>#REF!</v>
      </c>
      <c r="H130" s="24" t="e">
        <f>TRIM(TRUNC('PF_DAILY(Sorted)'!#REF!,'PF_DAILY(Sorted)'!#REF!))</f>
        <v>#REF!</v>
      </c>
      <c r="I130" s="24" t="e">
        <f>TRIM(TRUNC('PF_DAILY(Sorted)'!#REF!,'PF_DAILY(Sorted)'!#REF!))</f>
        <v>#REF!</v>
      </c>
      <c r="J130" s="24" t="e">
        <f>TRIM(TRUNC('PF_DAILY(Sorted)'!#REF!,'PF_DAILY(Sorted)'!#REF!))</f>
        <v>#REF!</v>
      </c>
      <c r="K130" s="24" t="e">
        <f>TRIM(TRUNC('PF_DAILY(Sorted)'!#REF!,'PF_DAILY(Sorted)'!#REF!))</f>
        <v>#REF!</v>
      </c>
      <c r="L130" s="24" t="e">
        <f>TRIM(TRUNC('PF_DAILY(Sorted)'!#REF!,'PF_DAILY(Sorted)'!#REF!))</f>
        <v>#REF!</v>
      </c>
      <c r="M130" s="24" t="e">
        <f>TRIM(TRUNC('PF_DAILY(Sorted)'!#REF!,'PF_DAILY(Sorted)'!#REF!))</f>
        <v>#REF!</v>
      </c>
      <c r="N130" s="28" t="e">
        <f>'PF_DAILY(Sorted)'!#REF!</f>
        <v>#REF!</v>
      </c>
    </row>
    <row r="131" spans="1:15" s="10" customFormat="1" ht="65.150000000000006" hidden="1" customHeight="1" x14ac:dyDescent="0.3">
      <c r="B131" s="25">
        <f t="shared" si="0"/>
        <v>126</v>
      </c>
      <c r="C131" s="34" t="e">
        <f>'PF_DAILY(Sorted)'!#REF!</f>
        <v>#REF!</v>
      </c>
      <c r="D131" s="26" t="e">
        <f>'PF_DAILY(Sorted)'!#REF!</f>
        <v>#REF!</v>
      </c>
      <c r="E131" s="27" t="e">
        <f>TRIM(TRUNC('PF_DAILY(Sorted)'!#REF!,'PF_DAILY(Sorted)'!#REF!))</f>
        <v>#REF!</v>
      </c>
      <c r="F131" s="27" t="e">
        <f>TRIM(TRUNC('PF_DAILY(Sorted)'!#REF!,'PF_DAILY(Sorted)'!#REF!))</f>
        <v>#REF!</v>
      </c>
      <c r="G131" s="27" t="e">
        <f>TRIM(TRUNC('PF_DAILY(Sorted)'!#REF!,'PF_DAILY(Sorted)'!#REF!))</f>
        <v>#REF!</v>
      </c>
      <c r="H131" s="27" t="e">
        <f>TRIM(TRUNC('PF_DAILY(Sorted)'!#REF!,'PF_DAILY(Sorted)'!#REF!))</f>
        <v>#REF!</v>
      </c>
      <c r="I131" s="27" t="e">
        <f>TRIM(TRUNC('PF_DAILY(Sorted)'!#REF!,'PF_DAILY(Sorted)'!#REF!))</f>
        <v>#REF!</v>
      </c>
      <c r="J131" s="27" t="e">
        <f>TRIM(TRUNC('PF_DAILY(Sorted)'!#REF!,'PF_DAILY(Sorted)'!#REF!))</f>
        <v>#REF!</v>
      </c>
      <c r="K131" s="27" t="e">
        <f>TRIM(TRUNC('PF_DAILY(Sorted)'!#REF!,'PF_DAILY(Sorted)'!#REF!))</f>
        <v>#REF!</v>
      </c>
      <c r="L131" s="27" t="e">
        <f>TRIM(TRUNC('PF_DAILY(Sorted)'!#REF!,'PF_DAILY(Sorted)'!#REF!))</f>
        <v>#REF!</v>
      </c>
      <c r="M131" s="27" t="e">
        <f>TRIM(TRUNC('PF_DAILY(Sorted)'!#REF!,'PF_DAILY(Sorted)'!#REF!))</f>
        <v>#REF!</v>
      </c>
      <c r="N131" s="29" t="e">
        <f>'PF_DAILY(Sorted)'!#REF!</f>
        <v>#REF!</v>
      </c>
    </row>
    <row r="132" spans="1:15" s="11" customFormat="1" ht="65.150000000000006" hidden="1" customHeight="1" x14ac:dyDescent="0.3">
      <c r="B132" s="22">
        <f t="shared" si="0"/>
        <v>127</v>
      </c>
      <c r="C132" s="35" t="e">
        <f>'PF_DAILY(Sorted)'!#REF!</f>
        <v>#REF!</v>
      </c>
      <c r="D132" s="23" t="e">
        <f>'PF_DAILY(Sorted)'!#REF!</f>
        <v>#REF!</v>
      </c>
      <c r="E132" s="24" t="e">
        <f>TRIM(TRUNC('PF_DAILY(Sorted)'!#REF!,'PF_DAILY(Sorted)'!#REF!))</f>
        <v>#REF!</v>
      </c>
      <c r="F132" s="24" t="e">
        <f>TRIM(TRUNC('PF_DAILY(Sorted)'!#REF!,'PF_DAILY(Sorted)'!#REF!))</f>
        <v>#REF!</v>
      </c>
      <c r="G132" s="24" t="e">
        <f>TRIM(TRUNC('PF_DAILY(Sorted)'!#REF!,'PF_DAILY(Sorted)'!#REF!))</f>
        <v>#REF!</v>
      </c>
      <c r="H132" s="24" t="e">
        <f>TRIM(TRUNC('PF_DAILY(Sorted)'!#REF!,'PF_DAILY(Sorted)'!#REF!))</f>
        <v>#REF!</v>
      </c>
      <c r="I132" s="24" t="e">
        <f>TRIM(TRUNC('PF_DAILY(Sorted)'!#REF!,'PF_DAILY(Sorted)'!#REF!))</f>
        <v>#REF!</v>
      </c>
      <c r="J132" s="24" t="e">
        <f>TRIM(TRUNC('PF_DAILY(Sorted)'!#REF!,'PF_DAILY(Sorted)'!#REF!))</f>
        <v>#REF!</v>
      </c>
      <c r="K132" s="24" t="e">
        <f>TRIM(TRUNC('PF_DAILY(Sorted)'!#REF!,'PF_DAILY(Sorted)'!#REF!))</f>
        <v>#REF!</v>
      </c>
      <c r="L132" s="24" t="e">
        <f>TRIM(TRUNC('PF_DAILY(Sorted)'!#REF!,'PF_DAILY(Sorted)'!#REF!))</f>
        <v>#REF!</v>
      </c>
      <c r="M132" s="24" t="e">
        <f>TRIM(TRUNC('PF_DAILY(Sorted)'!#REF!,'PF_DAILY(Sorted)'!#REF!))</f>
        <v>#REF!</v>
      </c>
      <c r="N132" s="28" t="e">
        <f>'PF_DAILY(Sorted)'!#REF!</f>
        <v>#REF!</v>
      </c>
    </row>
    <row r="133" spans="1:15" s="8" customFormat="1" ht="65.150000000000006" hidden="1" customHeight="1" x14ac:dyDescent="0.3">
      <c r="B133" s="25">
        <f t="shared" si="0"/>
        <v>128</v>
      </c>
      <c r="C133" s="34" t="e">
        <f>'PF_DAILY(Sorted)'!#REF!</f>
        <v>#REF!</v>
      </c>
      <c r="D133" s="26" t="e">
        <f>'PF_DAILY(Sorted)'!#REF!</f>
        <v>#REF!</v>
      </c>
      <c r="E133" s="27" t="e">
        <f>TRIM(TRUNC('PF_DAILY(Sorted)'!#REF!,'PF_DAILY(Sorted)'!#REF!))</f>
        <v>#REF!</v>
      </c>
      <c r="F133" s="27" t="e">
        <f>TRIM(TRUNC('PF_DAILY(Sorted)'!#REF!,'PF_DAILY(Sorted)'!#REF!))</f>
        <v>#REF!</v>
      </c>
      <c r="G133" s="27" t="e">
        <f>TRIM(TRUNC('PF_DAILY(Sorted)'!#REF!,'PF_DAILY(Sorted)'!#REF!))</f>
        <v>#REF!</v>
      </c>
      <c r="H133" s="27" t="e">
        <f>TRIM(TRUNC('PF_DAILY(Sorted)'!#REF!,'PF_DAILY(Sorted)'!#REF!))</f>
        <v>#REF!</v>
      </c>
      <c r="I133" s="27" t="e">
        <f>TRIM(TRUNC('PF_DAILY(Sorted)'!#REF!,'PF_DAILY(Sorted)'!#REF!))</f>
        <v>#REF!</v>
      </c>
      <c r="J133" s="27" t="e">
        <f>TRIM(TRUNC('PF_DAILY(Sorted)'!#REF!,'PF_DAILY(Sorted)'!#REF!))</f>
        <v>#REF!</v>
      </c>
      <c r="K133" s="27" t="e">
        <f>TRIM(TRUNC('PF_DAILY(Sorted)'!#REF!,'PF_DAILY(Sorted)'!#REF!))</f>
        <v>#REF!</v>
      </c>
      <c r="L133" s="27" t="e">
        <f>TRIM(TRUNC('PF_DAILY(Sorted)'!#REF!,'PF_DAILY(Sorted)'!#REF!))</f>
        <v>#REF!</v>
      </c>
      <c r="M133" s="27" t="e">
        <f>TRIM(TRUNC('PF_DAILY(Sorted)'!#REF!,'PF_DAILY(Sorted)'!#REF!))</f>
        <v>#REF!</v>
      </c>
      <c r="N133" s="29" t="e">
        <f>'PF_DAILY(Sorted)'!#REF!</f>
        <v>#REF!</v>
      </c>
    </row>
    <row r="134" spans="1:15" s="8" customFormat="1" ht="65.150000000000006" hidden="1" customHeight="1" x14ac:dyDescent="0.3">
      <c r="B134" s="22">
        <f t="shared" si="0"/>
        <v>129</v>
      </c>
      <c r="C134" s="35" t="e">
        <f>'PF_DAILY(Sorted)'!#REF!</f>
        <v>#REF!</v>
      </c>
      <c r="D134" s="23" t="e">
        <f>'PF_DAILY(Sorted)'!#REF!</f>
        <v>#REF!</v>
      </c>
      <c r="E134" s="24" t="e">
        <f>TRIM(TRUNC('PF_DAILY(Sorted)'!#REF!,'PF_DAILY(Sorted)'!#REF!))</f>
        <v>#REF!</v>
      </c>
      <c r="F134" s="24" t="e">
        <f>TRIM(TRUNC('PF_DAILY(Sorted)'!#REF!,'PF_DAILY(Sorted)'!#REF!))</f>
        <v>#REF!</v>
      </c>
      <c r="G134" s="24" t="e">
        <f>TRIM(TRUNC('PF_DAILY(Sorted)'!#REF!,'PF_DAILY(Sorted)'!#REF!))</f>
        <v>#REF!</v>
      </c>
      <c r="H134" s="24" t="e">
        <f>TRIM(TRUNC('PF_DAILY(Sorted)'!#REF!,'PF_DAILY(Sorted)'!#REF!))</f>
        <v>#REF!</v>
      </c>
      <c r="I134" s="24" t="e">
        <f>TRIM(TRUNC('PF_DAILY(Sorted)'!#REF!,'PF_DAILY(Sorted)'!#REF!))</f>
        <v>#REF!</v>
      </c>
      <c r="J134" s="24" t="e">
        <f>TRIM(TRUNC('PF_DAILY(Sorted)'!#REF!,'PF_DAILY(Sorted)'!#REF!))</f>
        <v>#REF!</v>
      </c>
      <c r="K134" s="24" t="e">
        <f>TRIM(TRUNC('PF_DAILY(Sorted)'!#REF!,'PF_DAILY(Sorted)'!#REF!))</f>
        <v>#REF!</v>
      </c>
      <c r="L134" s="24" t="e">
        <f>TRIM(TRUNC('PF_DAILY(Sorted)'!#REF!,'PF_DAILY(Sorted)'!#REF!))</f>
        <v>#REF!</v>
      </c>
      <c r="M134" s="24" t="e">
        <f>TRIM(TRUNC('PF_DAILY(Sorted)'!#REF!,'PF_DAILY(Sorted)'!#REF!))</f>
        <v>#REF!</v>
      </c>
      <c r="N134" s="28" t="e">
        <f>'PF_DAILY(Sorted)'!#REF!</f>
        <v>#REF!</v>
      </c>
    </row>
    <row r="135" spans="1:15" ht="45" customHeight="1" x14ac:dyDescent="0.3">
      <c r="A135" s="15"/>
      <c r="B135" s="51" t="s">
        <v>57</v>
      </c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15"/>
    </row>
    <row r="136" spans="1:15" ht="41.25" customHeight="1" x14ac:dyDescent="0.3">
      <c r="A136" s="15"/>
      <c r="B136" s="30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</sheetData>
  <mergeCells count="5">
    <mergeCell ref="B3:N3"/>
    <mergeCell ref="B135:N135"/>
    <mergeCell ref="B4:B5"/>
    <mergeCell ref="C4:C5"/>
    <mergeCell ref="D4:D5"/>
  </mergeCells>
  <phoneticPr fontId="26" type="noConversion"/>
  <printOptions horizontalCentered="1" verticalCentered="1"/>
  <pageMargins left="0" right="0" top="0" bottom="0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"/>
  <sheetViews>
    <sheetView workbookViewId="0">
      <selection activeCell="B1" sqref="A1:B3"/>
    </sheetView>
  </sheetViews>
  <sheetFormatPr defaultColWidth="9" defaultRowHeight="14" x14ac:dyDescent="0.3"/>
  <cols>
    <col min="1" max="1" width="7.33203125" customWidth="1"/>
    <col min="2" max="2" width="11.58203125" customWidth="1"/>
  </cols>
  <sheetData>
    <row r="1" spans="1:2" ht="27.65" customHeight="1" x14ac:dyDescent="0.3">
      <c r="A1" s="15"/>
      <c r="B1" s="31" t="str">
        <f>MID('PF_DAILY(Sorted)'!E2,1,6)</f>
        <v>EURDKK</v>
      </c>
    </row>
    <row r="2" spans="1:2" ht="27.65" customHeight="1" x14ac:dyDescent="0.3">
      <c r="A2" s="15"/>
      <c r="B2" s="32" t="str">
        <f>MID('PF_DAILY(Sorted)'!E3,1,6)</f>
        <v>CNHJPY</v>
      </c>
    </row>
    <row r="3" spans="1:2" ht="27.65" customHeight="1" x14ac:dyDescent="0.3">
      <c r="A3" s="15"/>
      <c r="B3" s="33" t="str">
        <f>MID('PF_DAILY(Sorted)'!E4,1,6)</f>
        <v>EURSEK</v>
      </c>
    </row>
  </sheetData>
  <phoneticPr fontId="26" type="noConversion"/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136"/>
  <sheetViews>
    <sheetView zoomScale="30" zoomScaleNormal="30" workbookViewId="0">
      <selection sqref="A1:O136"/>
    </sheetView>
  </sheetViews>
  <sheetFormatPr defaultColWidth="15.33203125" defaultRowHeight="41.25" customHeight="1" x14ac:dyDescent="0.3"/>
  <cols>
    <col min="1" max="1" width="7.83203125" customWidth="1"/>
    <col min="2" max="2" width="17" style="12" customWidth="1"/>
    <col min="3" max="3" width="44.33203125" customWidth="1"/>
    <col min="4" max="14" width="21.58203125" customWidth="1"/>
    <col min="15" max="15" width="7.83203125" customWidth="1"/>
    <col min="16" max="17" width="28.08203125" customWidth="1"/>
  </cols>
  <sheetData>
    <row r="1" spans="1:15" s="5" customFormat="1" ht="45" customHeight="1" x14ac:dyDescent="1.1499999999999999">
      <c r="A1" s="13"/>
      <c r="B1" s="14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140.15" customHeight="1" x14ac:dyDescent="0.3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5"/>
    </row>
    <row r="3" spans="1:15" s="6" customFormat="1" ht="70" customHeight="1" x14ac:dyDescent="0.3">
      <c r="A3" s="18"/>
      <c r="B3" s="56" t="str">
        <f>CONCATENATE('PF_DAILY(Sorted)'!A2,"-",TEXT('PF_DAILY(Sorted)'!B2,"00"),"-",TEXT('PF_DAILY(Sorted)'!C2,"00"),"  量子金融电脑预测表现排行榜（TOP 100)")</f>
        <v>2025-07-10  量子金融电脑预测表现排行榜（TOP 100)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18"/>
    </row>
    <row r="4" spans="1:15" s="7" customFormat="1" ht="48" customHeight="1" x14ac:dyDescent="0.3">
      <c r="A4" s="19"/>
      <c r="B4" s="52" t="s">
        <v>58</v>
      </c>
      <c r="C4" s="54" t="s">
        <v>59</v>
      </c>
      <c r="D4" s="54" t="s">
        <v>60</v>
      </c>
      <c r="E4" s="20" t="s">
        <v>61</v>
      </c>
      <c r="F4" s="20" t="s">
        <v>62</v>
      </c>
      <c r="G4" s="20" t="s">
        <v>63</v>
      </c>
      <c r="H4" s="20" t="s">
        <v>64</v>
      </c>
      <c r="I4" s="20" t="s">
        <v>62</v>
      </c>
      <c r="J4" s="20" t="s">
        <v>63</v>
      </c>
      <c r="K4" s="54" t="s">
        <v>65</v>
      </c>
      <c r="L4" s="54" t="s">
        <v>66</v>
      </c>
      <c r="M4" s="54" t="s">
        <v>67</v>
      </c>
      <c r="N4" s="54" t="s">
        <v>68</v>
      </c>
      <c r="O4" s="19"/>
    </row>
    <row r="5" spans="1:15" s="7" customFormat="1" ht="48" customHeight="1" x14ac:dyDescent="0.3">
      <c r="A5" s="19"/>
      <c r="B5" s="53"/>
      <c r="C5" s="55"/>
      <c r="D5" s="55"/>
      <c r="E5" s="20" t="s">
        <v>69</v>
      </c>
      <c r="F5" s="20" t="s">
        <v>69</v>
      </c>
      <c r="G5" s="20" t="s">
        <v>69</v>
      </c>
      <c r="H5" s="20" t="s">
        <v>69</v>
      </c>
      <c r="I5" s="20" t="s">
        <v>70</v>
      </c>
      <c r="J5" s="20" t="s">
        <v>70</v>
      </c>
      <c r="K5" s="55"/>
      <c r="L5" s="55"/>
      <c r="M5" s="55"/>
      <c r="N5" s="55"/>
      <c r="O5" s="19"/>
    </row>
    <row r="6" spans="1:15" s="8" customFormat="1" ht="55" customHeight="1" x14ac:dyDescent="0.3">
      <c r="B6" s="22">
        <v>1</v>
      </c>
      <c r="C6" s="23" t="str">
        <f>'PF_DAILY(Sorted)'!H2</f>
        <v>欧元/丹麦克朗</v>
      </c>
      <c r="D6" s="23" t="str">
        <f>'PF_DAILY(Sorted)'!E2</f>
        <v>EURDKK</v>
      </c>
      <c r="E6" s="24" t="str">
        <f>TRIM(TRUNC('PF_DAILY(Sorted)'!L2,'PF_DAILY(Sorted)'!$K2))</f>
        <v>7.46071</v>
      </c>
      <c r="F6" s="24" t="str">
        <f>TRIM(TRUNC('PF_DAILY(Sorted)'!M2,'PF_DAILY(Sorted)'!$K2))</f>
        <v>7.46117</v>
      </c>
      <c r="G6" s="24" t="str">
        <f>TRIM(TRUNC('PF_DAILY(Sorted)'!N2,'PF_DAILY(Sorted)'!$K2))</f>
        <v>7.46004</v>
      </c>
      <c r="H6" s="24" t="str">
        <f>TRIM(TRUNC('PF_DAILY(Sorted)'!O2,'PF_DAILY(Sorted)'!$K2))</f>
        <v>7.46084</v>
      </c>
      <c r="I6" s="24" t="str">
        <f>TRIM(TRUNC('PF_DAILY(Sorted)'!P2,'PF_DAILY(Sorted)'!$K2))</f>
        <v>7.46071</v>
      </c>
      <c r="J6" s="24" t="str">
        <f>TRIM(TRUNC('PF_DAILY(Sorted)'!Q2,'PF_DAILY(Sorted)'!$K2))</f>
        <v>7.45945</v>
      </c>
      <c r="K6" s="24" t="str">
        <f>TRIM(TRUNC('PF_DAILY(Sorted)'!R2,'PF_DAILY(Sorted)'!$K2))</f>
        <v>0.00046</v>
      </c>
      <c r="L6" s="24" t="str">
        <f>TRIM(TRUNC('PF_DAILY(Sorted)'!S2,'PF_DAILY(Sorted)'!$K2))</f>
        <v>0.00059</v>
      </c>
      <c r="M6" s="24" t="str">
        <f>TRIM(TRUNC('PF_DAILY(Sorted)'!T2,'PF_DAILY(Sorted)'!$K2))</f>
        <v>0.00053</v>
      </c>
      <c r="N6" s="28">
        <f>'PF_DAILY(Sorted)'!U2</f>
        <v>6.9999999999999994E-5</v>
      </c>
    </row>
    <row r="7" spans="1:15" s="9" customFormat="1" ht="55" customHeight="1" x14ac:dyDescent="0.3">
      <c r="B7" s="25">
        <v>2</v>
      </c>
      <c r="C7" s="26" t="str">
        <f>'PF_DAILY(Sorted)'!H3</f>
        <v>人民币/日元</v>
      </c>
      <c r="D7" s="26" t="str">
        <f>'PF_DAILY(Sorted)'!E3</f>
        <v>CNHJPY</v>
      </c>
      <c r="E7" s="27" t="str">
        <f>TRIM(TRUNC('PF_DAILY(Sorted)'!L3,'PF_DAILY(Sorted)'!$K3))</f>
        <v>20.3605</v>
      </c>
      <c r="F7" s="27" t="str">
        <f>TRIM(TRUNC('PF_DAILY(Sorted)'!M3,'PF_DAILY(Sorted)'!$K3))</f>
        <v>20.4319</v>
      </c>
      <c r="G7" s="27" t="str">
        <f>TRIM(TRUNC('PF_DAILY(Sorted)'!N3,'PF_DAILY(Sorted)'!$K3))</f>
        <v>20.2966</v>
      </c>
      <c r="H7" s="27" t="str">
        <f>TRIM(TRUNC('PF_DAILY(Sorted)'!O3,'PF_DAILY(Sorted)'!$K3))</f>
        <v>20.3516</v>
      </c>
      <c r="I7" s="27" t="str">
        <f>TRIM(TRUNC('PF_DAILY(Sorted)'!P3,'PF_DAILY(Sorted)'!$K3))</f>
        <v>20.4335</v>
      </c>
      <c r="J7" s="27" t="str">
        <f>TRIM(TRUNC('PF_DAILY(Sorted)'!Q3,'PF_DAILY(Sorted)'!$K3))</f>
        <v>20.3022</v>
      </c>
      <c r="K7" s="27" t="str">
        <f>TRIM(TRUNC('PF_DAILY(Sorted)'!R3,'PF_DAILY(Sorted)'!$K3))</f>
        <v>0.0016</v>
      </c>
      <c r="L7" s="27" t="str">
        <f>TRIM(TRUNC('PF_DAILY(Sorted)'!S3,'PF_DAILY(Sorted)'!$K3))</f>
        <v>0.0056</v>
      </c>
      <c r="M7" s="27" t="str">
        <f>TRIM(TRUNC('PF_DAILY(Sorted)'!T3,'PF_DAILY(Sorted)'!$K3))</f>
        <v>0.0036</v>
      </c>
      <c r="N7" s="29">
        <f>'PF_DAILY(Sorted)'!U3</f>
        <v>1.8000000000000001E-4</v>
      </c>
    </row>
    <row r="8" spans="1:15" s="8" customFormat="1" ht="55" customHeight="1" x14ac:dyDescent="0.3">
      <c r="B8" s="22">
        <v>3</v>
      </c>
      <c r="C8" s="23" t="str">
        <f>'PF_DAILY(Sorted)'!H4</f>
        <v>欧元/瑞典克朗</v>
      </c>
      <c r="D8" s="23" t="str">
        <f>'PF_DAILY(Sorted)'!E4</f>
        <v>EURSEK</v>
      </c>
      <c r="E8" s="24" t="str">
        <f>TRIM(TRUNC('PF_DAILY(Sorted)'!L4,'PF_DAILY(Sorted)'!$K4))</f>
        <v>11.13775</v>
      </c>
      <c r="F8" s="24" t="str">
        <f>TRIM(TRUNC('PF_DAILY(Sorted)'!M4,'PF_DAILY(Sorted)'!$K4))</f>
        <v>11.16535</v>
      </c>
      <c r="G8" s="24" t="str">
        <f>TRIM(TRUNC('PF_DAILY(Sorted)'!N4,'PF_DAILY(Sorted)'!$K4))</f>
        <v>11.10831</v>
      </c>
      <c r="H8" s="24" t="str">
        <f>TRIM(TRUNC('PF_DAILY(Sorted)'!O4,'PF_DAILY(Sorted)'!$K4))</f>
        <v>11.10831</v>
      </c>
      <c r="I8" s="24" t="str">
        <f>TRIM(TRUNC('PF_DAILY(Sorted)'!P4,'PF_DAILY(Sorted)'!$K4))</f>
        <v>11.16489</v>
      </c>
      <c r="J8" s="24" t="str">
        <f>TRIM(TRUNC('PF_DAILY(Sorted)'!Q4,'PF_DAILY(Sorted)'!$K4))</f>
        <v>11.10013</v>
      </c>
      <c r="K8" s="24" t="str">
        <f>TRIM(TRUNC('PF_DAILY(Sorted)'!R4,'PF_DAILY(Sorted)'!$K4))</f>
        <v>0.00046</v>
      </c>
      <c r="L8" s="24" t="str">
        <f>TRIM(TRUNC('PF_DAILY(Sorted)'!S4,'PF_DAILY(Sorted)'!$K4))</f>
        <v>0.00818</v>
      </c>
      <c r="M8" s="24" t="str">
        <f>TRIM(TRUNC('PF_DAILY(Sorted)'!T4,'PF_DAILY(Sorted)'!$K4))</f>
        <v>0.00432</v>
      </c>
      <c r="N8" s="28">
        <f>'PF_DAILY(Sorted)'!U4</f>
        <v>3.8999999999999999E-4</v>
      </c>
    </row>
    <row r="9" spans="1:15" s="8" customFormat="1" ht="55" customHeight="1" x14ac:dyDescent="0.3">
      <c r="B9" s="25">
        <v>4</v>
      </c>
      <c r="C9" s="26" t="str">
        <f>'PF_DAILY(Sorted)'!H5</f>
        <v>荷兰25指数</v>
      </c>
      <c r="D9" s="26" t="str">
        <f>'PF_DAILY(Sorted)'!E5</f>
        <v>N25</v>
      </c>
      <c r="E9" s="27" t="str">
        <f>TRIM(TRUNC('PF_DAILY(Sorted)'!L5,'PF_DAILY(Sorted)'!$K5))</f>
        <v>920.3</v>
      </c>
      <c r="F9" s="27" t="str">
        <f>TRIM(TRUNC('PF_DAILY(Sorted)'!M5,'PF_DAILY(Sorted)'!$K5))</f>
        <v>927.75</v>
      </c>
      <c r="G9" s="27" t="str">
        <f>TRIM(TRUNC('PF_DAILY(Sorted)'!N5,'PF_DAILY(Sorted)'!$K5))</f>
        <v>920.1</v>
      </c>
      <c r="H9" s="27" t="str">
        <f>TRIM(TRUNC('PF_DAILY(Sorted)'!O5,'PF_DAILY(Sorted)'!$K5))</f>
        <v>926.5</v>
      </c>
      <c r="I9" s="27" t="str">
        <f>TRIM(TRUNC('PF_DAILY(Sorted)'!P5,'PF_DAILY(Sorted)'!$K5))</f>
        <v>928.51</v>
      </c>
      <c r="J9" s="27" t="str">
        <f>TRIM(TRUNC('PF_DAILY(Sorted)'!Q5,'PF_DAILY(Sorted)'!$K5))</f>
        <v>919.79</v>
      </c>
      <c r="K9" s="27" t="str">
        <f>TRIM(TRUNC('PF_DAILY(Sorted)'!R5,'PF_DAILY(Sorted)'!$K5))</f>
        <v>0.76</v>
      </c>
      <c r="L9" s="27" t="str">
        <f>TRIM(TRUNC('PF_DAILY(Sorted)'!S5,'PF_DAILY(Sorted)'!$K5))</f>
        <v>0.31</v>
      </c>
      <c r="M9" s="27" t="str">
        <f>TRIM(TRUNC('PF_DAILY(Sorted)'!T5,'PF_DAILY(Sorted)'!$K5))</f>
        <v>0.53</v>
      </c>
      <c r="N9" s="29">
        <f>'PF_DAILY(Sorted)'!U5</f>
        <v>5.8E-4</v>
      </c>
    </row>
    <row r="10" spans="1:15" s="8" customFormat="1" ht="55" customHeight="1" x14ac:dyDescent="0.3">
      <c r="B10" s="22">
        <v>5</v>
      </c>
      <c r="C10" s="23" t="str">
        <f>'PF_DAILY(Sorted)'!H6</f>
        <v>港元/日元</v>
      </c>
      <c r="D10" s="23" t="str">
        <f>'PF_DAILY(Sorted)'!E6</f>
        <v>HKDJPY</v>
      </c>
      <c r="E10" s="24" t="str">
        <f>TRIM(TRUNC('PF_DAILY(Sorted)'!L6,'PF_DAILY(Sorted)'!$K6))</f>
        <v>18.6331</v>
      </c>
      <c r="F10" s="24" t="str">
        <f>TRIM(TRUNC('PF_DAILY(Sorted)'!M6,'PF_DAILY(Sorted)'!$K6))</f>
        <v>18.6985</v>
      </c>
      <c r="G10" s="24" t="str">
        <f>TRIM(TRUNC('PF_DAILY(Sorted)'!N6,'PF_DAILY(Sorted)'!$K6))</f>
        <v>18.5669</v>
      </c>
      <c r="H10" s="24" t="str">
        <f>TRIM(TRUNC('PF_DAILY(Sorted)'!O6,'PF_DAILY(Sorted)'!$K6))</f>
        <v>18.6242</v>
      </c>
      <c r="I10" s="24" t="str">
        <f>TRIM(TRUNC('PF_DAILY(Sorted)'!P6,'PF_DAILY(Sorted)'!$K6))</f>
        <v>18.6984</v>
      </c>
      <c r="J10" s="24" t="str">
        <f>TRIM(TRUNC('PF_DAILY(Sorted)'!Q6,'PF_DAILY(Sorted)'!$K6))</f>
        <v>18.5435</v>
      </c>
      <c r="K10" s="24" t="str">
        <f>TRIM(TRUNC('PF_DAILY(Sorted)'!R6,'PF_DAILY(Sorted)'!$K6))</f>
        <v>0.0001</v>
      </c>
      <c r="L10" s="24" t="str">
        <f>TRIM(TRUNC('PF_DAILY(Sorted)'!S6,'PF_DAILY(Sorted)'!$K6))</f>
        <v>0.0234</v>
      </c>
      <c r="M10" s="24" t="str">
        <f>TRIM(TRUNC('PF_DAILY(Sorted)'!T6,'PF_DAILY(Sorted)'!$K6))</f>
        <v>0.0117</v>
      </c>
      <c r="N10" s="28">
        <f>'PF_DAILY(Sorted)'!U6</f>
        <v>6.3000000000000003E-4</v>
      </c>
    </row>
    <row r="11" spans="1:15" s="10" customFormat="1" ht="55" customHeight="1" x14ac:dyDescent="0.3">
      <c r="B11" s="25">
        <v>6</v>
      </c>
      <c r="C11" s="26" t="str">
        <f>'PF_DAILY(Sorted)'!H7</f>
        <v>欧元/匈牙利福林</v>
      </c>
      <c r="D11" s="26" t="str">
        <f>'PF_DAILY(Sorted)'!E7</f>
        <v>EURHUF</v>
      </c>
      <c r="E11" s="27" t="str">
        <f>TRIM(TRUNC('PF_DAILY(Sorted)'!L7,'PF_DAILY(Sorted)'!$K7))</f>
        <v>398.991</v>
      </c>
      <c r="F11" s="27" t="str">
        <f>TRIM(TRUNC('PF_DAILY(Sorted)'!M7,'PF_DAILY(Sorted)'!$K7))</f>
        <v>399.675</v>
      </c>
      <c r="G11" s="27" t="str">
        <f>TRIM(TRUNC('PF_DAILY(Sorted)'!N7,'PF_DAILY(Sorted)'!$K7))</f>
        <v>398.32</v>
      </c>
      <c r="H11" s="27" t="str">
        <f>TRIM(TRUNC('PF_DAILY(Sorted)'!O7,'PF_DAILY(Sorted)'!$K7))</f>
        <v>398.411</v>
      </c>
      <c r="I11" s="27" t="str">
        <f>TRIM(TRUNC('PF_DAILY(Sorted)'!P7,'PF_DAILY(Sorted)'!$K7))</f>
        <v>399.465</v>
      </c>
      <c r="J11" s="27" t="str">
        <f>TRIM(TRUNC('PF_DAILY(Sorted)'!Q7,'PF_DAILY(Sorted)'!$K7))</f>
        <v>397.923</v>
      </c>
      <c r="K11" s="27" t="str">
        <f>TRIM(TRUNC('PF_DAILY(Sorted)'!R7,'PF_DAILY(Sorted)'!$K7))</f>
        <v>0.21</v>
      </c>
      <c r="L11" s="27" t="str">
        <f>TRIM(TRUNC('PF_DAILY(Sorted)'!S7,'PF_DAILY(Sorted)'!$K7))</f>
        <v>0.397</v>
      </c>
      <c r="M11" s="27" t="str">
        <f>TRIM(TRUNC('PF_DAILY(Sorted)'!T7,'PF_DAILY(Sorted)'!$K7))</f>
        <v>0.303</v>
      </c>
      <c r="N11" s="29">
        <f>'PF_DAILY(Sorted)'!U7</f>
        <v>7.6000000000000004E-4</v>
      </c>
    </row>
    <row r="12" spans="1:15" s="11" customFormat="1" ht="55" customHeight="1" x14ac:dyDescent="0.3">
      <c r="B12" s="22">
        <v>7</v>
      </c>
      <c r="C12" s="23" t="str">
        <f>'PF_DAILY(Sorted)'!H8</f>
        <v>欧元/英镑</v>
      </c>
      <c r="D12" s="23" t="str">
        <f>'PF_DAILY(Sorted)'!E8</f>
        <v>EURGBP</v>
      </c>
      <c r="E12" s="24" t="str">
        <f>TRIM(TRUNC('PF_DAILY(Sorted)'!L8,'PF_DAILY(Sorted)'!$K8))</f>
        <v>0.86183</v>
      </c>
      <c r="F12" s="24" t="str">
        <f>TRIM(TRUNC('PF_DAILY(Sorted)'!M8,'PF_DAILY(Sorted)'!$K8))</f>
        <v>0.86332</v>
      </c>
      <c r="G12" s="24" t="str">
        <f>TRIM(TRUNC('PF_DAILY(Sorted)'!N8,'PF_DAILY(Sorted)'!$K8))</f>
        <v>0.86093</v>
      </c>
      <c r="H12" s="24" t="str">
        <f>TRIM(TRUNC('PF_DAILY(Sorted)'!O8,'PF_DAILY(Sorted)'!$K8))</f>
        <v>0.86133</v>
      </c>
      <c r="I12" s="24" t="str">
        <f>TRIM(TRUNC('PF_DAILY(Sorted)'!P8,'PF_DAILY(Sorted)'!$K8))</f>
        <v>0.86221</v>
      </c>
      <c r="J12" s="24" t="str">
        <f>TRIM(TRUNC('PF_DAILY(Sorted)'!Q8,'PF_DAILY(Sorted)'!$K8))</f>
        <v>0.8607</v>
      </c>
      <c r="K12" s="24" t="str">
        <f>TRIM(TRUNC('PF_DAILY(Sorted)'!R8,'PF_DAILY(Sorted)'!$K8))</f>
        <v>0.00111</v>
      </c>
      <c r="L12" s="24" t="str">
        <f>TRIM(TRUNC('PF_DAILY(Sorted)'!S8,'PF_DAILY(Sorted)'!$K8))</f>
        <v>0.00023</v>
      </c>
      <c r="M12" s="24" t="str">
        <f>TRIM(TRUNC('PF_DAILY(Sorted)'!T8,'PF_DAILY(Sorted)'!$K8))</f>
        <v>0.00067</v>
      </c>
      <c r="N12" s="28">
        <f>'PF_DAILY(Sorted)'!U8</f>
        <v>7.7999999999999999E-4</v>
      </c>
    </row>
    <row r="13" spans="1:15" s="8" customFormat="1" ht="55" customHeight="1" x14ac:dyDescent="0.3">
      <c r="B13" s="25">
        <v>8</v>
      </c>
      <c r="C13" s="26" t="str">
        <f>'PF_DAILY(Sorted)'!H9</f>
        <v>美元/港元</v>
      </c>
      <c r="D13" s="26" t="str">
        <f>'PF_DAILY(Sorted)'!E9</f>
        <v>USDHKD</v>
      </c>
      <c r="E13" s="27" t="str">
        <f>TRIM(TRUNC('PF_DAILY(Sorted)'!L9,'PF_DAILY(Sorted)'!$K9))</f>
        <v>7.84914</v>
      </c>
      <c r="F13" s="27" t="str">
        <f>TRIM(TRUNC('PF_DAILY(Sorted)'!M9,'PF_DAILY(Sorted)'!$K9))</f>
        <v>7.8497</v>
      </c>
      <c r="G13" s="27" t="str">
        <f>TRIM(TRUNC('PF_DAILY(Sorted)'!N9,'PF_DAILY(Sorted)'!$K9))</f>
        <v>7.84805</v>
      </c>
      <c r="H13" s="27" t="str">
        <f>TRIM(TRUNC('PF_DAILY(Sorted)'!O9,'PF_DAILY(Sorted)'!$K9))</f>
        <v>7.84935</v>
      </c>
      <c r="I13" s="27" t="str">
        <f>TRIM(TRUNC('PF_DAILY(Sorted)'!P9,'PF_DAILY(Sorted)'!$K9))</f>
        <v>7.85277</v>
      </c>
      <c r="J13" s="27" t="str">
        <f>TRIM(TRUNC('PF_DAILY(Sorted)'!Q9,'PF_DAILY(Sorted)'!$K9))</f>
        <v>7.836</v>
      </c>
      <c r="K13" s="27" t="str">
        <f>TRIM(TRUNC('PF_DAILY(Sorted)'!R9,'PF_DAILY(Sorted)'!$K9))</f>
        <v>0.00307</v>
      </c>
      <c r="L13" s="27" t="str">
        <f>TRIM(TRUNC('PF_DAILY(Sorted)'!S9,'PF_DAILY(Sorted)'!$K9))</f>
        <v>0.01205</v>
      </c>
      <c r="M13" s="27" t="str">
        <f>TRIM(TRUNC('PF_DAILY(Sorted)'!T9,'PF_DAILY(Sorted)'!$K9))</f>
        <v>0.00756</v>
      </c>
      <c r="N13" s="29">
        <f>'PF_DAILY(Sorted)'!U9</f>
        <v>9.6000000000000002E-4</v>
      </c>
    </row>
    <row r="14" spans="1:15" s="8" customFormat="1" ht="55" customHeight="1" x14ac:dyDescent="0.3">
      <c r="B14" s="22">
        <v>9</v>
      </c>
      <c r="C14" s="23" t="str">
        <f>'PF_DAILY(Sorted)'!H10</f>
        <v>美元/人民币</v>
      </c>
      <c r="D14" s="23" t="str">
        <f>'PF_DAILY(Sorted)'!E10</f>
        <v>USDCNH</v>
      </c>
      <c r="E14" s="24" t="str">
        <f>TRIM(TRUNC('PF_DAILY(Sorted)'!L10,'PF_DAILY(Sorted)'!$K10))</f>
        <v>7.18096</v>
      </c>
      <c r="F14" s="24" t="str">
        <f>TRIM(TRUNC('PF_DAILY(Sorted)'!M10,'PF_DAILY(Sorted)'!$K10))</f>
        <v>7.18277</v>
      </c>
      <c r="G14" s="24" t="str">
        <f>TRIM(TRUNC('PF_DAILY(Sorted)'!N10,'PF_DAILY(Sorted)'!$K10))</f>
        <v>7.17567</v>
      </c>
      <c r="H14" s="24" t="str">
        <f>TRIM(TRUNC('PF_DAILY(Sorted)'!O10,'PF_DAILY(Sorted)'!$K10))</f>
        <v>7.17677</v>
      </c>
      <c r="I14" s="24" t="str">
        <f>TRIM(TRUNC('PF_DAILY(Sorted)'!P10,'PF_DAILY(Sorted)'!$K10))</f>
        <v>7.19238</v>
      </c>
      <c r="J14" s="24" t="str">
        <f>TRIM(TRUNC('PF_DAILY(Sorted)'!Q10,'PF_DAILY(Sorted)'!$K10))</f>
        <v>7.16962</v>
      </c>
      <c r="K14" s="24" t="str">
        <f>TRIM(TRUNC('PF_DAILY(Sorted)'!R10,'PF_DAILY(Sorted)'!$K10))</f>
        <v>0.00961</v>
      </c>
      <c r="L14" s="24" t="str">
        <f>TRIM(TRUNC('PF_DAILY(Sorted)'!S10,'PF_DAILY(Sorted)'!$K10))</f>
        <v>0.00605</v>
      </c>
      <c r="M14" s="24" t="str">
        <f>TRIM(TRUNC('PF_DAILY(Sorted)'!T10,'PF_DAILY(Sorted)'!$K10))</f>
        <v>0.00783</v>
      </c>
      <c r="N14" s="28">
        <f>'PF_DAILY(Sorted)'!U10</f>
        <v>1.09E-3</v>
      </c>
    </row>
    <row r="15" spans="1:15" s="8" customFormat="1" ht="55" customHeight="1" x14ac:dyDescent="0.3">
      <c r="B15" s="25">
        <v>10</v>
      </c>
      <c r="C15" s="26" t="str">
        <f>'PF_DAILY(Sorted)'!H11</f>
        <v>澳大利亚200</v>
      </c>
      <c r="D15" s="26" t="str">
        <f>'PF_DAILY(Sorted)'!E11</f>
        <v>AUS200</v>
      </c>
      <c r="E15" s="27" t="str">
        <f>TRIM(TRUNC('PF_DAILY(Sorted)'!L11,'PF_DAILY(Sorted)'!$K11))</f>
        <v>8589</v>
      </c>
      <c r="F15" s="27" t="str">
        <f>TRIM(TRUNC('PF_DAILY(Sorted)'!M11,'PF_DAILY(Sorted)'!$K11))</f>
        <v>8632</v>
      </c>
      <c r="G15" s="27" t="str">
        <f>TRIM(TRUNC('PF_DAILY(Sorted)'!N11,'PF_DAILY(Sorted)'!$K11))</f>
        <v>8575</v>
      </c>
      <c r="H15" s="27" t="str">
        <f>TRIM(TRUNC('PF_DAILY(Sorted)'!O11,'PF_DAILY(Sorted)'!$K11))</f>
        <v>8614</v>
      </c>
      <c r="I15" s="27" t="str">
        <f>TRIM(TRUNC('PF_DAILY(Sorted)'!P11,'PF_DAILY(Sorted)'!$K11))</f>
        <v>8650</v>
      </c>
      <c r="J15" s="27" t="str">
        <f>TRIM(TRUNC('PF_DAILY(Sorted)'!Q11,'PF_DAILY(Sorted)'!$K11))</f>
        <v>8579</v>
      </c>
      <c r="K15" s="27" t="str">
        <f>TRIM(TRUNC('PF_DAILY(Sorted)'!R11,'PF_DAILY(Sorted)'!$K11))</f>
        <v>18</v>
      </c>
      <c r="L15" s="27" t="str">
        <f>TRIM(TRUNC('PF_DAILY(Sorted)'!S11,'PF_DAILY(Sorted)'!$K11))</f>
        <v>4</v>
      </c>
      <c r="M15" s="27" t="str">
        <f>TRIM(TRUNC('PF_DAILY(Sorted)'!T11,'PF_DAILY(Sorted)'!$K11))</f>
        <v>11</v>
      </c>
      <c r="N15" s="29">
        <f>'PF_DAILY(Sorted)'!U11</f>
        <v>1.2800000000000001E-3</v>
      </c>
    </row>
    <row r="16" spans="1:15" s="8" customFormat="1" ht="55" customHeight="1" x14ac:dyDescent="0.3">
      <c r="B16" s="22">
        <v>11</v>
      </c>
      <c r="C16" s="23" t="str">
        <f>'PF_DAILY(Sorted)'!H12</f>
        <v>澳元/新西兰元</v>
      </c>
      <c r="D16" s="23" t="str">
        <f>'PF_DAILY(Sorted)'!E12</f>
        <v>AUDNZD</v>
      </c>
      <c r="E16" s="24" t="str">
        <f>TRIM(TRUNC('PF_DAILY(Sorted)'!L12,'PF_DAILY(Sorted)'!$K12))</f>
        <v>1.08809</v>
      </c>
      <c r="F16" s="24" t="str">
        <f>TRIM(TRUNC('PF_DAILY(Sorted)'!M12,'PF_DAILY(Sorted)'!$K12))</f>
        <v>1.09229</v>
      </c>
      <c r="G16" s="24" t="str">
        <f>TRIM(TRUNC('PF_DAILY(Sorted)'!N12,'PF_DAILY(Sorted)'!$K12))</f>
        <v>1.08589</v>
      </c>
      <c r="H16" s="24" t="str">
        <f>TRIM(TRUNC('PF_DAILY(Sorted)'!O12,'PF_DAILY(Sorted)'!$K12))</f>
        <v>1.09108</v>
      </c>
      <c r="I16" s="24" t="str">
        <f>TRIM(TRUNC('PF_DAILY(Sorted)'!P12,'PF_DAILY(Sorted)'!$K12))</f>
        <v>1.09147</v>
      </c>
      <c r="J16" s="24" t="str">
        <f>TRIM(TRUNC('PF_DAILY(Sorted)'!Q12,'PF_DAILY(Sorted)'!$K12))</f>
        <v>1.08809</v>
      </c>
      <c r="K16" s="24" t="str">
        <f>TRIM(TRUNC('PF_DAILY(Sorted)'!R12,'PF_DAILY(Sorted)'!$K12))</f>
        <v>0.00082</v>
      </c>
      <c r="L16" s="24" t="str">
        <f>TRIM(TRUNC('PF_DAILY(Sorted)'!S12,'PF_DAILY(Sorted)'!$K12))</f>
        <v>0.0022</v>
      </c>
      <c r="M16" s="24" t="str">
        <f>TRIM(TRUNC('PF_DAILY(Sorted)'!T12,'PF_DAILY(Sorted)'!$K12))</f>
        <v>0.00151</v>
      </c>
      <c r="N16" s="28">
        <f>'PF_DAILY(Sorted)'!U12</f>
        <v>1.3799999999999999E-3</v>
      </c>
    </row>
    <row r="17" spans="2:14" s="9" customFormat="1" ht="55" customHeight="1" x14ac:dyDescent="0.3">
      <c r="B17" s="25">
        <v>12</v>
      </c>
      <c r="C17" s="26" t="str">
        <f>'PF_DAILY(Sorted)'!H13</f>
        <v>新西兰元/日元</v>
      </c>
      <c r="D17" s="26" t="str">
        <f>'PF_DAILY(Sorted)'!E13</f>
        <v>NZDJPY</v>
      </c>
      <c r="E17" s="27" t="str">
        <f>TRIM(TRUNC('PF_DAILY(Sorted)'!L13,'PF_DAILY(Sorted)'!$K13))</f>
        <v>87.572</v>
      </c>
      <c r="F17" s="27" t="str">
        <f>TRIM(TRUNC('PF_DAILY(Sorted)'!M13,'PF_DAILY(Sorted)'!$K13))</f>
        <v>88.243</v>
      </c>
      <c r="G17" s="27" t="str">
        <f>TRIM(TRUNC('PF_DAILY(Sorted)'!N13,'PF_DAILY(Sorted)'!$K13))</f>
        <v>87.541</v>
      </c>
      <c r="H17" s="27" t="str">
        <f>TRIM(TRUNC('PF_DAILY(Sorted)'!O13,'PF_DAILY(Sorted)'!$K13))</f>
        <v>88.2</v>
      </c>
      <c r="I17" s="27" t="str">
        <f>TRIM(TRUNC('PF_DAILY(Sorted)'!P13,'PF_DAILY(Sorted)'!$K13))</f>
        <v>88.177</v>
      </c>
      <c r="J17" s="27" t="str">
        <f>TRIM(TRUNC('PF_DAILY(Sorted)'!Q13,'PF_DAILY(Sorted)'!$K13))</f>
        <v>87.358</v>
      </c>
      <c r="K17" s="27" t="str">
        <f>TRIM(TRUNC('PF_DAILY(Sorted)'!R13,'PF_DAILY(Sorted)'!$K13))</f>
        <v>0.066</v>
      </c>
      <c r="L17" s="27" t="str">
        <f>TRIM(TRUNC('PF_DAILY(Sorted)'!S13,'PF_DAILY(Sorted)'!$K13))</f>
        <v>0.183</v>
      </c>
      <c r="M17" s="27" t="str">
        <f>TRIM(TRUNC('PF_DAILY(Sorted)'!T13,'PF_DAILY(Sorted)'!$K13))</f>
        <v>0.124</v>
      </c>
      <c r="N17" s="29">
        <f>'PF_DAILY(Sorted)'!U13</f>
        <v>1.41E-3</v>
      </c>
    </row>
    <row r="18" spans="2:14" s="8" customFormat="1" ht="55" customHeight="1" x14ac:dyDescent="0.3">
      <c r="B18" s="22">
        <v>13</v>
      </c>
      <c r="C18" s="23" t="str">
        <f>'PF_DAILY(Sorted)'!H14</f>
        <v>欧元/新加坡元</v>
      </c>
      <c r="D18" s="23" t="str">
        <f>'PF_DAILY(Sorted)'!E14</f>
        <v>EURSGD</v>
      </c>
      <c r="E18" s="24" t="str">
        <f>TRIM(TRUNC('PF_DAILY(Sorted)'!L14,'PF_DAILY(Sorted)'!$K14))</f>
        <v>1.4986</v>
      </c>
      <c r="F18" s="24" t="str">
        <f>TRIM(TRUNC('PF_DAILY(Sorted)'!M14,'PF_DAILY(Sorted)'!$K14))</f>
        <v>1.5024</v>
      </c>
      <c r="G18" s="24" t="str">
        <f>TRIM(TRUNC('PF_DAILY(Sorted)'!N14,'PF_DAILY(Sorted)'!$K14))</f>
        <v>1.4944</v>
      </c>
      <c r="H18" s="24" t="str">
        <f>TRIM(TRUNC('PF_DAILY(Sorted)'!O14,'PF_DAILY(Sorted)'!$K14))</f>
        <v>1.4964</v>
      </c>
      <c r="I18" s="24" t="str">
        <f>TRIM(TRUNC('PF_DAILY(Sorted)'!P14,'PF_DAILY(Sorted)'!$K14))</f>
        <v>1.4986</v>
      </c>
      <c r="J18" s="24" t="str">
        <f>TRIM(TRUNC('PF_DAILY(Sorted)'!Q14,'PF_DAILY(Sorted)'!$K14))</f>
        <v>1.4936</v>
      </c>
      <c r="K18" s="24" t="str">
        <f>TRIM(TRUNC('PF_DAILY(Sorted)'!R14,'PF_DAILY(Sorted)'!$K14))</f>
        <v>0.0038</v>
      </c>
      <c r="L18" s="24" t="str">
        <f>TRIM(TRUNC('PF_DAILY(Sorted)'!S14,'PF_DAILY(Sorted)'!$K14))</f>
        <v>0.0008</v>
      </c>
      <c r="M18" s="24" t="str">
        <f>TRIM(TRUNC('PF_DAILY(Sorted)'!T14,'PF_DAILY(Sorted)'!$K14))</f>
        <v>0.0023</v>
      </c>
      <c r="N18" s="28">
        <f>'PF_DAILY(Sorted)'!U14</f>
        <v>1.5399999999999999E-3</v>
      </c>
    </row>
    <row r="19" spans="2:14" s="8" customFormat="1" ht="55" customHeight="1" x14ac:dyDescent="0.3">
      <c r="B19" s="25">
        <v>14</v>
      </c>
      <c r="C19" s="26" t="str">
        <f>'PF_DAILY(Sorted)'!H15</f>
        <v>英镑/瑞士法郎</v>
      </c>
      <c r="D19" s="26" t="str">
        <f>'PF_DAILY(Sorted)'!E15</f>
        <v>GBPCHF</v>
      </c>
      <c r="E19" s="27" t="str">
        <f>TRIM(TRUNC('PF_DAILY(Sorted)'!L15,'PF_DAILY(Sorted)'!$K15))</f>
        <v>1.07733</v>
      </c>
      <c r="F19" s="27" t="str">
        <f>TRIM(TRUNC('PF_DAILY(Sorted)'!M15,'PF_DAILY(Sorted)'!$K15))</f>
        <v>1.08223</v>
      </c>
      <c r="G19" s="27" t="str">
        <f>TRIM(TRUNC('PF_DAILY(Sorted)'!N15,'PF_DAILY(Sorted)'!$K15))</f>
        <v>1.07604</v>
      </c>
      <c r="H19" s="27" t="str">
        <f>TRIM(TRUNC('PF_DAILY(Sorted)'!O15,'PF_DAILY(Sorted)'!$K15))</f>
        <v>1.08128</v>
      </c>
      <c r="I19" s="27" t="str">
        <f>TRIM(TRUNC('PF_DAILY(Sorted)'!P15,'PF_DAILY(Sorted)'!$K15))</f>
        <v>1.08491</v>
      </c>
      <c r="J19" s="27" t="str">
        <f>TRIM(TRUNC('PF_DAILY(Sorted)'!Q15,'PF_DAILY(Sorted)'!$K15))</f>
        <v>1.07669</v>
      </c>
      <c r="K19" s="27" t="str">
        <f>TRIM(TRUNC('PF_DAILY(Sorted)'!R15,'PF_DAILY(Sorted)'!$K15))</f>
        <v>0.00268</v>
      </c>
      <c r="L19" s="27" t="str">
        <f>TRIM(TRUNC('PF_DAILY(Sorted)'!S15,'PF_DAILY(Sorted)'!$K15))</f>
        <v>0.00065</v>
      </c>
      <c r="M19" s="27" t="str">
        <f>TRIM(TRUNC('PF_DAILY(Sorted)'!T15,'PF_DAILY(Sorted)'!$K15))</f>
        <v>0.00166</v>
      </c>
      <c r="N19" s="29">
        <f>'PF_DAILY(Sorted)'!U15</f>
        <v>1.5399999999999999E-3</v>
      </c>
    </row>
    <row r="20" spans="2:14" s="8" customFormat="1" ht="55" customHeight="1" x14ac:dyDescent="0.3">
      <c r="B20" s="22">
        <v>15</v>
      </c>
      <c r="C20" s="23" t="str">
        <f>'PF_DAILY(Sorted)'!H16</f>
        <v>挪威克朗/日元</v>
      </c>
      <c r="D20" s="23" t="str">
        <f>'PF_DAILY(Sorted)'!E16</f>
        <v>NOKJPY</v>
      </c>
      <c r="E20" s="24" t="str">
        <f>TRIM(TRUNC('PF_DAILY(Sorted)'!L16,'PF_DAILY(Sorted)'!$K16))</f>
        <v>14.4717</v>
      </c>
      <c r="F20" s="24" t="str">
        <f>TRIM(TRUNC('PF_DAILY(Sorted)'!M16,'PF_DAILY(Sorted)'!$K16))</f>
        <v>14.5489</v>
      </c>
      <c r="G20" s="24" t="str">
        <f>TRIM(TRUNC('PF_DAILY(Sorted)'!N16,'PF_DAILY(Sorted)'!$K16))</f>
        <v>14.4438</v>
      </c>
      <c r="H20" s="24" t="str">
        <f>TRIM(TRUNC('PF_DAILY(Sorted)'!O16,'PF_DAILY(Sorted)'!$K16))</f>
        <v>14.4775</v>
      </c>
      <c r="I20" s="24" t="str">
        <f>TRIM(TRUNC('PF_DAILY(Sorted)'!P16,'PF_DAILY(Sorted)'!$K16))</f>
        <v>14.4936</v>
      </c>
      <c r="J20" s="24" t="str">
        <f>TRIM(TRUNC('PF_DAILY(Sorted)'!Q16,'PF_DAILY(Sorted)'!$K16))</f>
        <v>14.443</v>
      </c>
      <c r="K20" s="24" t="str">
        <f>TRIM(TRUNC('PF_DAILY(Sorted)'!R16,'PF_DAILY(Sorted)'!$K16))</f>
        <v>0.0553</v>
      </c>
      <c r="L20" s="24" t="str">
        <f>TRIM(TRUNC('PF_DAILY(Sorted)'!S16,'PF_DAILY(Sorted)'!$K16))</f>
        <v>0.0008</v>
      </c>
      <c r="M20" s="24" t="str">
        <f>TRIM(TRUNC('PF_DAILY(Sorted)'!T16,'PF_DAILY(Sorted)'!$K16))</f>
        <v>0.028</v>
      </c>
      <c r="N20" s="28">
        <f>'PF_DAILY(Sorted)'!U16</f>
        <v>1.9400000000000001E-3</v>
      </c>
    </row>
    <row r="21" spans="2:14" s="10" customFormat="1" ht="55" customHeight="1" x14ac:dyDescent="0.3">
      <c r="B21" s="25">
        <v>16</v>
      </c>
      <c r="C21" s="26" t="str">
        <f>'PF_DAILY(Sorted)'!H17</f>
        <v>加元/日元</v>
      </c>
      <c r="D21" s="26" t="str">
        <f>'PF_DAILY(Sorted)'!E17</f>
        <v>CADJPY</v>
      </c>
      <c r="E21" s="27" t="str">
        <f>TRIM(TRUNC('PF_DAILY(Sorted)'!L17,'PF_DAILY(Sorted)'!$K17))</f>
        <v>106.896</v>
      </c>
      <c r="F21" s="27" t="str">
        <f>TRIM(TRUNC('PF_DAILY(Sorted)'!M17,'PF_DAILY(Sorted)'!$K17))</f>
        <v>107.162</v>
      </c>
      <c r="G21" s="27" t="str">
        <f>TRIM(TRUNC('PF_DAILY(Sorted)'!N17,'PF_DAILY(Sorted)'!$K17))</f>
        <v>106.572</v>
      </c>
      <c r="H21" s="27" t="str">
        <f>TRIM(TRUNC('PF_DAILY(Sorted)'!O17,'PF_DAILY(Sorted)'!$K17))</f>
        <v>107.092</v>
      </c>
      <c r="I21" s="27" t="str">
        <f>TRIM(TRUNC('PF_DAILY(Sorted)'!P17,'PF_DAILY(Sorted)'!$K17))</f>
        <v>107.341</v>
      </c>
      <c r="J21" s="27" t="str">
        <f>TRIM(TRUNC('PF_DAILY(Sorted)'!Q17,'PF_DAILY(Sorted)'!$K17))</f>
        <v>106.816</v>
      </c>
      <c r="K21" s="27" t="str">
        <f>TRIM(TRUNC('PF_DAILY(Sorted)'!R17,'PF_DAILY(Sorted)'!$K17))</f>
        <v>0.179</v>
      </c>
      <c r="L21" s="27" t="str">
        <f>TRIM(TRUNC('PF_DAILY(Sorted)'!S17,'PF_DAILY(Sorted)'!$K17))</f>
        <v>0.244</v>
      </c>
      <c r="M21" s="27" t="str">
        <f>TRIM(TRUNC('PF_DAILY(Sorted)'!T17,'PF_DAILY(Sorted)'!$K17))</f>
        <v>0.211</v>
      </c>
      <c r="N21" s="29">
        <f>'PF_DAILY(Sorted)'!U17</f>
        <v>1.97E-3</v>
      </c>
    </row>
    <row r="22" spans="2:14" s="11" customFormat="1" ht="55" customHeight="1" x14ac:dyDescent="0.3">
      <c r="B22" s="22">
        <v>17</v>
      </c>
      <c r="C22" s="23" t="str">
        <f>'PF_DAILY(Sorted)'!H18</f>
        <v>美元/日元</v>
      </c>
      <c r="D22" s="23" t="str">
        <f>'PF_DAILY(Sorted)'!E18</f>
        <v>USDJPY</v>
      </c>
      <c r="E22" s="24" t="str">
        <f>TRIM(TRUNC('PF_DAILY(Sorted)'!L18,'PF_DAILY(Sorted)'!$K18))</f>
        <v>146.285</v>
      </c>
      <c r="F22" s="24" t="str">
        <f>TRIM(TRUNC('PF_DAILY(Sorted)'!M18,'PF_DAILY(Sorted)'!$K18))</f>
        <v>146.777</v>
      </c>
      <c r="G22" s="24" t="str">
        <f>TRIM(TRUNC('PF_DAILY(Sorted)'!N18,'PF_DAILY(Sorted)'!$K18))</f>
        <v>145.746</v>
      </c>
      <c r="H22" s="24" t="str">
        <f>TRIM(TRUNC('PF_DAILY(Sorted)'!O18,'PF_DAILY(Sorted)'!$K18))</f>
        <v>146.217</v>
      </c>
      <c r="I22" s="24" t="str">
        <f>TRIM(TRUNC('PF_DAILY(Sorted)'!P18,'PF_DAILY(Sorted)'!$K18))</f>
        <v>147.343</v>
      </c>
      <c r="J22" s="24" t="str">
        <f>TRIM(TRUNC('PF_DAILY(Sorted)'!Q18,'PF_DAILY(Sorted)'!$K18))</f>
        <v>145.772</v>
      </c>
      <c r="K22" s="24" t="str">
        <f>TRIM(TRUNC('PF_DAILY(Sorted)'!R18,'PF_DAILY(Sorted)'!$K18))</f>
        <v>0.566</v>
      </c>
      <c r="L22" s="24" t="str">
        <f>TRIM(TRUNC('PF_DAILY(Sorted)'!S18,'PF_DAILY(Sorted)'!$K18))</f>
        <v>0.026</v>
      </c>
      <c r="M22" s="24" t="str">
        <f>TRIM(TRUNC('PF_DAILY(Sorted)'!T18,'PF_DAILY(Sorted)'!$K18))</f>
        <v>0.296</v>
      </c>
      <c r="N22" s="28">
        <f>'PF_DAILY(Sorted)'!U18</f>
        <v>2.0200000000000001E-3</v>
      </c>
    </row>
    <row r="23" spans="2:14" s="8" customFormat="1" ht="55" customHeight="1" x14ac:dyDescent="0.3">
      <c r="B23" s="25">
        <v>18</v>
      </c>
      <c r="C23" s="26" t="str">
        <f>'PF_DAILY(Sorted)'!H19</f>
        <v>美元/挪威克朗</v>
      </c>
      <c r="D23" s="26" t="str">
        <f>'PF_DAILY(Sorted)'!E19</f>
        <v>USDNOK</v>
      </c>
      <c r="E23" s="27" t="str">
        <f>TRIM(TRUNC('PF_DAILY(Sorted)'!L19,'PF_DAILY(Sorted)'!$K19))</f>
        <v>10.08516</v>
      </c>
      <c r="F23" s="27" t="str">
        <f>TRIM(TRUNC('PF_DAILY(Sorted)'!M19,'PF_DAILY(Sorted)'!$K19))</f>
        <v>10.12393</v>
      </c>
      <c r="G23" s="27" t="str">
        <f>TRIM(TRUNC('PF_DAILY(Sorted)'!N19,'PF_DAILY(Sorted)'!$K19))</f>
        <v>10.04565</v>
      </c>
      <c r="H23" s="27" t="str">
        <f>TRIM(TRUNC('PF_DAILY(Sorted)'!O19,'PF_DAILY(Sorted)'!$K19))</f>
        <v>10.06247</v>
      </c>
      <c r="I23" s="27" t="str">
        <f>TRIM(TRUNC('PF_DAILY(Sorted)'!P19,'PF_DAILY(Sorted)'!$K19))</f>
        <v>10.10951</v>
      </c>
      <c r="J23" s="27" t="str">
        <f>TRIM(TRUNC('PF_DAILY(Sorted)'!Q19,'PF_DAILY(Sorted)'!$K19))</f>
        <v>10.01896</v>
      </c>
      <c r="K23" s="27" t="str">
        <f>TRIM(TRUNC('PF_DAILY(Sorted)'!R19,'PF_DAILY(Sorted)'!$K19))</f>
        <v>0.01442</v>
      </c>
      <c r="L23" s="27" t="str">
        <f>TRIM(TRUNC('PF_DAILY(Sorted)'!S19,'PF_DAILY(Sorted)'!$K19))</f>
        <v>0.02669</v>
      </c>
      <c r="M23" s="27" t="str">
        <f>TRIM(TRUNC('PF_DAILY(Sorted)'!T19,'PF_DAILY(Sorted)'!$K19))</f>
        <v>0.02055</v>
      </c>
      <c r="N23" s="29">
        <f>'PF_DAILY(Sorted)'!U19</f>
        <v>2.0400000000000001E-3</v>
      </c>
    </row>
    <row r="24" spans="2:14" s="8" customFormat="1" ht="55" customHeight="1" x14ac:dyDescent="0.3">
      <c r="B24" s="22">
        <v>19</v>
      </c>
      <c r="C24" s="23" t="str">
        <f>'PF_DAILY(Sorted)'!H20</f>
        <v>英镑/丹麦克朗</v>
      </c>
      <c r="D24" s="23" t="str">
        <f>'PF_DAILY(Sorted)'!E20</f>
        <v>GBPDKK</v>
      </c>
      <c r="E24" s="24" t="str">
        <f>TRIM(TRUNC('PF_DAILY(Sorted)'!L20,'PF_DAILY(Sorted)'!$K20))</f>
        <v>8.6392</v>
      </c>
      <c r="F24" s="24" t="str">
        <f>TRIM(TRUNC('PF_DAILY(Sorted)'!M20,'PF_DAILY(Sorted)'!$K20))</f>
        <v>8.6645</v>
      </c>
      <c r="G24" s="24" t="str">
        <f>TRIM(TRUNC('PF_DAILY(Sorted)'!N20,'PF_DAILY(Sorted)'!$K20))</f>
        <v>8.6384</v>
      </c>
      <c r="H24" s="24" t="str">
        <f>TRIM(TRUNC('PF_DAILY(Sorted)'!O20,'PF_DAILY(Sorted)'!$K20))</f>
        <v>8.6395</v>
      </c>
      <c r="I24" s="24" t="str">
        <f>TRIM(TRUNC('PF_DAILY(Sorted)'!P20,'PF_DAILY(Sorted)'!$K20))</f>
        <v>8.6526</v>
      </c>
      <c r="J24" s="24" t="str">
        <f>TRIM(TRUNC('PF_DAILY(Sorted)'!Q20,'PF_DAILY(Sorted)'!$K20))</f>
        <v>8.61392</v>
      </c>
      <c r="K24" s="24" t="str">
        <f>TRIM(TRUNC('PF_DAILY(Sorted)'!R20,'PF_DAILY(Sorted)'!$K20))</f>
        <v>0.0119</v>
      </c>
      <c r="L24" s="24" t="str">
        <f>TRIM(TRUNC('PF_DAILY(Sorted)'!S20,'PF_DAILY(Sorted)'!$K20))</f>
        <v>0.02448</v>
      </c>
      <c r="M24" s="24" t="str">
        <f>TRIM(TRUNC('PF_DAILY(Sorted)'!T20,'PF_DAILY(Sorted)'!$K20))</f>
        <v>0.01819</v>
      </c>
      <c r="N24" s="28">
        <f>'PF_DAILY(Sorted)'!U20</f>
        <v>2.1099999999999999E-3</v>
      </c>
    </row>
    <row r="25" spans="2:14" s="8" customFormat="1" ht="55" customHeight="1" x14ac:dyDescent="0.3">
      <c r="B25" s="25">
        <v>20</v>
      </c>
      <c r="C25" s="26" t="str">
        <f>'PF_DAILY(Sorted)'!H21</f>
        <v>瑞士法郎/挪威克朗</v>
      </c>
      <c r="D25" s="26" t="str">
        <f>'PF_DAILY(Sorted)'!E21</f>
        <v>CHFNOK</v>
      </c>
      <c r="E25" s="27" t="str">
        <f>TRIM(TRUNC('PF_DAILY(Sorted)'!L21,'PF_DAILY(Sorted)'!$K21))</f>
        <v>12.6957</v>
      </c>
      <c r="F25" s="27" t="str">
        <f>TRIM(TRUNC('PF_DAILY(Sorted)'!M21,'PF_DAILY(Sorted)'!$K21))</f>
        <v>12.72684</v>
      </c>
      <c r="G25" s="27" t="str">
        <f>TRIM(TRUNC('PF_DAILY(Sorted)'!N21,'PF_DAILY(Sorted)'!$K21))</f>
        <v>12.61551</v>
      </c>
      <c r="H25" s="27" t="str">
        <f>TRIM(TRUNC('PF_DAILY(Sorted)'!O21,'PF_DAILY(Sorted)'!$K21))</f>
        <v>12.62288</v>
      </c>
      <c r="I25" s="27" t="str">
        <f>TRIM(TRUNC('PF_DAILY(Sorted)'!P21,'PF_DAILY(Sorted)'!$K21))</f>
        <v>12.7509</v>
      </c>
      <c r="J25" s="27" t="str">
        <f>TRIM(TRUNC('PF_DAILY(Sorted)'!Q21,'PF_DAILY(Sorted)'!$K21))</f>
        <v>12.57744</v>
      </c>
      <c r="K25" s="27" t="str">
        <f>TRIM(TRUNC('PF_DAILY(Sorted)'!R21,'PF_DAILY(Sorted)'!$K21))</f>
        <v>0.02406</v>
      </c>
      <c r="L25" s="27" t="str">
        <f>TRIM(TRUNC('PF_DAILY(Sorted)'!S21,'PF_DAILY(Sorted)'!$K21))</f>
        <v>0.03807</v>
      </c>
      <c r="M25" s="27" t="str">
        <f>TRIM(TRUNC('PF_DAILY(Sorted)'!T21,'PF_DAILY(Sorted)'!$K21))</f>
        <v>0.03107</v>
      </c>
      <c r="N25" s="29">
        <f>'PF_DAILY(Sorted)'!U21</f>
        <v>2.4599999999999999E-3</v>
      </c>
    </row>
    <row r="26" spans="2:14" s="8" customFormat="1" ht="55" customHeight="1" x14ac:dyDescent="0.3">
      <c r="B26" s="22">
        <v>21</v>
      </c>
      <c r="C26" s="23" t="str">
        <f>'PF_DAILY(Sorted)'!H22</f>
        <v>瑞士法郎/日元</v>
      </c>
      <c r="D26" s="23" t="str">
        <f>'PF_DAILY(Sorted)'!E22</f>
        <v>CHFJPY</v>
      </c>
      <c r="E26" s="24" t="str">
        <f>TRIM(TRUNC('PF_DAILY(Sorted)'!L22,'PF_DAILY(Sorted)'!$K22))</f>
        <v>183.954</v>
      </c>
      <c r="F26" s="24" t="str">
        <f>TRIM(TRUNC('PF_DAILY(Sorted)'!M22,'PF_DAILY(Sorted)'!$K22))</f>
        <v>184.314</v>
      </c>
      <c r="G26" s="24" t="str">
        <f>TRIM(TRUNC('PF_DAILY(Sorted)'!N22,'PF_DAILY(Sorted)'!$K22))</f>
        <v>183.411</v>
      </c>
      <c r="H26" s="24" t="str">
        <f>TRIM(TRUNC('PF_DAILY(Sorted)'!O22,'PF_DAILY(Sorted)'!$K22))</f>
        <v>183.43</v>
      </c>
      <c r="I26" s="24" t="str">
        <f>TRIM(TRUNC('PF_DAILY(Sorted)'!P22,'PF_DAILY(Sorted)'!$K22))</f>
        <v>184.218</v>
      </c>
      <c r="J26" s="24" t="str">
        <f>TRIM(TRUNC('PF_DAILY(Sorted)'!Q22,'PF_DAILY(Sorted)'!$K22))</f>
        <v>182.55</v>
      </c>
      <c r="K26" s="24" t="str">
        <f>TRIM(TRUNC('PF_DAILY(Sorted)'!R22,'PF_DAILY(Sorted)'!$K22))</f>
        <v>0.096</v>
      </c>
      <c r="L26" s="24" t="str">
        <f>TRIM(TRUNC('PF_DAILY(Sorted)'!S22,'PF_DAILY(Sorted)'!$K22))</f>
        <v>0.861</v>
      </c>
      <c r="M26" s="24" t="str">
        <f>TRIM(TRUNC('PF_DAILY(Sorted)'!T22,'PF_DAILY(Sorted)'!$K22))</f>
        <v>0.478</v>
      </c>
      <c r="N26" s="28">
        <f>'PF_DAILY(Sorted)'!U22</f>
        <v>2.6099999999999999E-3</v>
      </c>
    </row>
    <row r="27" spans="2:14" s="9" customFormat="1" ht="55" customHeight="1" x14ac:dyDescent="0.3">
      <c r="B27" s="25">
        <v>22</v>
      </c>
      <c r="C27" s="26" t="str">
        <f>'PF_DAILY(Sorted)'!H23</f>
        <v>美国小型股2000</v>
      </c>
      <c r="D27" s="26" t="str">
        <f>'PF_DAILY(Sorted)'!E23</f>
        <v>US2000</v>
      </c>
      <c r="E27" s="27" t="str">
        <f>TRIM(TRUNC('PF_DAILY(Sorted)'!L23,'PF_DAILY(Sorted)'!$K23))</f>
        <v>2252.5</v>
      </c>
      <c r="F27" s="27" t="str">
        <f>TRIM(TRUNC('PF_DAILY(Sorted)'!M23,'PF_DAILY(Sorted)'!$K23))</f>
        <v>2277.1</v>
      </c>
      <c r="G27" s="27" t="str">
        <f>TRIM(TRUNC('PF_DAILY(Sorted)'!N23,'PF_DAILY(Sorted)'!$K23))</f>
        <v>2244.6</v>
      </c>
      <c r="H27" s="27" t="str">
        <f>TRIM(TRUNC('PF_DAILY(Sorted)'!O23,'PF_DAILY(Sorted)'!$K23))</f>
        <v>2263.9</v>
      </c>
      <c r="I27" s="27" t="str">
        <f>TRIM(TRUNC('PF_DAILY(Sorted)'!P23,'PF_DAILY(Sorted)'!$K23))</f>
        <v>2268.2</v>
      </c>
      <c r="J27" s="27" t="str">
        <f>TRIM(TRUNC('PF_DAILY(Sorted)'!Q23,'PF_DAILY(Sorted)'!$K23))</f>
        <v>2247.8</v>
      </c>
      <c r="K27" s="27" t="str">
        <f>TRIM(TRUNC('PF_DAILY(Sorted)'!R23,'PF_DAILY(Sorted)'!$K23))</f>
        <v>8.9</v>
      </c>
      <c r="L27" s="27" t="str">
        <f>TRIM(TRUNC('PF_DAILY(Sorted)'!S23,'PF_DAILY(Sorted)'!$K23))</f>
        <v>3.2</v>
      </c>
      <c r="M27" s="27" t="str">
        <f>TRIM(TRUNC('PF_DAILY(Sorted)'!T23,'PF_DAILY(Sorted)'!$K23))</f>
        <v>6</v>
      </c>
      <c r="N27" s="29">
        <f>'PF_DAILY(Sorted)'!U23</f>
        <v>2.6700000000000001E-3</v>
      </c>
    </row>
    <row r="28" spans="2:14" s="8" customFormat="1" ht="55" customHeight="1" x14ac:dyDescent="0.3">
      <c r="B28" s="22">
        <v>23</v>
      </c>
      <c r="C28" s="23" t="str">
        <f>'PF_DAILY(Sorted)'!H24</f>
        <v>英镑/瑞典克朗</v>
      </c>
      <c r="D28" s="23" t="str">
        <f>'PF_DAILY(Sorted)'!E24</f>
        <v>GBPSEK</v>
      </c>
      <c r="E28" s="24" t="str">
        <f>TRIM(TRUNC('PF_DAILY(Sorted)'!L24,'PF_DAILY(Sorted)'!$K24))</f>
        <v>12.90619</v>
      </c>
      <c r="F28" s="24" t="str">
        <f>TRIM(TRUNC('PF_DAILY(Sorted)'!M24,'PF_DAILY(Sorted)'!$K24))</f>
        <v>12.94542</v>
      </c>
      <c r="G28" s="24" t="str">
        <f>TRIM(TRUNC('PF_DAILY(Sorted)'!N24,'PF_DAILY(Sorted)'!$K24))</f>
        <v>12.87264</v>
      </c>
      <c r="H28" s="24" t="str">
        <f>TRIM(TRUNC('PF_DAILY(Sorted)'!O24,'PF_DAILY(Sorted)'!$K24))</f>
        <v>12.87281</v>
      </c>
      <c r="I28" s="24" t="str">
        <f>TRIM(TRUNC('PF_DAILY(Sorted)'!P24,'PF_DAILY(Sorted)'!$K24))</f>
        <v>12.9069</v>
      </c>
      <c r="J28" s="24" t="str">
        <f>TRIM(TRUNC('PF_DAILY(Sorted)'!Q24,'PF_DAILY(Sorted)'!$K24))</f>
        <v>12.84129</v>
      </c>
      <c r="K28" s="24" t="str">
        <f>TRIM(TRUNC('PF_DAILY(Sorted)'!R24,'PF_DAILY(Sorted)'!$K24))</f>
        <v>0.03852</v>
      </c>
      <c r="L28" s="24" t="str">
        <f>TRIM(TRUNC('PF_DAILY(Sorted)'!S24,'PF_DAILY(Sorted)'!$K24))</f>
        <v>0.03135</v>
      </c>
      <c r="M28" s="24" t="str">
        <f>TRIM(TRUNC('PF_DAILY(Sorted)'!T24,'PF_DAILY(Sorted)'!$K24))</f>
        <v>0.03493</v>
      </c>
      <c r="N28" s="28">
        <f>'PF_DAILY(Sorted)'!U24</f>
        <v>2.7100000000000002E-3</v>
      </c>
    </row>
    <row r="29" spans="2:14" s="8" customFormat="1" ht="55" customHeight="1" x14ac:dyDescent="0.3">
      <c r="B29" s="25">
        <v>24</v>
      </c>
      <c r="C29" s="26" t="str">
        <f>'PF_DAILY(Sorted)'!H25</f>
        <v>欧元/南非兰特</v>
      </c>
      <c r="D29" s="26" t="str">
        <f>'PF_DAILY(Sorted)'!E25</f>
        <v>EURZAR</v>
      </c>
      <c r="E29" s="27" t="str">
        <f>TRIM(TRUNC('PF_DAILY(Sorted)'!L25,'PF_DAILY(Sorted)'!$K25))</f>
        <v>20.8653</v>
      </c>
      <c r="F29" s="27" t="str">
        <f>TRIM(TRUNC('PF_DAILY(Sorted)'!M25,'PF_DAILY(Sorted)'!$K25))</f>
        <v>20.91267</v>
      </c>
      <c r="G29" s="27" t="str">
        <f>TRIM(TRUNC('PF_DAILY(Sorted)'!N25,'PF_DAILY(Sorted)'!$K25))</f>
        <v>20.68873</v>
      </c>
      <c r="H29" s="27" t="str">
        <f>TRIM(TRUNC('PF_DAILY(Sorted)'!O25,'PF_DAILY(Sorted)'!$K25))</f>
        <v>20.72752</v>
      </c>
      <c r="I29" s="27" t="str">
        <f>TRIM(TRUNC('PF_DAILY(Sorted)'!P25,'PF_DAILY(Sorted)'!$K25))</f>
        <v>20.92843</v>
      </c>
      <c r="J29" s="27" t="str">
        <f>TRIM(TRUNC('PF_DAILY(Sorted)'!Q25,'PF_DAILY(Sorted)'!$K25))</f>
        <v>20.78768</v>
      </c>
      <c r="K29" s="27" t="str">
        <f>TRIM(TRUNC('PF_DAILY(Sorted)'!R25,'PF_DAILY(Sorted)'!$K25))</f>
        <v>0.01576</v>
      </c>
      <c r="L29" s="27" t="str">
        <f>TRIM(TRUNC('PF_DAILY(Sorted)'!S25,'PF_DAILY(Sorted)'!$K25))</f>
        <v>0.09895</v>
      </c>
      <c r="M29" s="27" t="str">
        <f>TRIM(TRUNC('PF_DAILY(Sorted)'!T25,'PF_DAILY(Sorted)'!$K25))</f>
        <v>0.05736</v>
      </c>
      <c r="N29" s="29">
        <f>'PF_DAILY(Sorted)'!U25</f>
        <v>2.7699999999999999E-3</v>
      </c>
    </row>
    <row r="30" spans="2:14" s="8" customFormat="1" ht="55" customHeight="1" x14ac:dyDescent="0.3">
      <c r="B30" s="22">
        <v>25</v>
      </c>
      <c r="C30" s="23" t="str">
        <f>'PF_DAILY(Sorted)'!H26</f>
        <v>瑞士20指数</v>
      </c>
      <c r="D30" s="23" t="str">
        <f>'PF_DAILY(Sorted)'!E26</f>
        <v>SWISS20</v>
      </c>
      <c r="E30" s="24" t="str">
        <f>TRIM(TRUNC('PF_DAILY(Sorted)'!L26,'PF_DAILY(Sorted)'!$K26))</f>
        <v>12030</v>
      </c>
      <c r="F30" s="24" t="str">
        <f>TRIM(TRUNC('PF_DAILY(Sorted)'!M26,'PF_DAILY(Sorted)'!$K26))</f>
        <v>12135</v>
      </c>
      <c r="G30" s="24" t="str">
        <f>TRIM(TRUNC('PF_DAILY(Sorted)'!N26,'PF_DAILY(Sorted)'!$K26))</f>
        <v>12020</v>
      </c>
      <c r="H30" s="24" t="str">
        <f>TRIM(TRUNC('PF_DAILY(Sorted)'!O26,'PF_DAILY(Sorted)'!$K26))</f>
        <v>12116</v>
      </c>
      <c r="I30" s="24" t="str">
        <f>TRIM(TRUNC('PF_DAILY(Sorted)'!P26,'PF_DAILY(Sorted)'!$K26))</f>
        <v>12085</v>
      </c>
      <c r="J30" s="24" t="str">
        <f>TRIM(TRUNC('PF_DAILY(Sorted)'!Q26,'PF_DAILY(Sorted)'!$K26))</f>
        <v>12042</v>
      </c>
      <c r="K30" s="24" t="str">
        <f>TRIM(TRUNC('PF_DAILY(Sorted)'!R26,'PF_DAILY(Sorted)'!$K26))</f>
        <v>50</v>
      </c>
      <c r="L30" s="24" t="str">
        <f>TRIM(TRUNC('PF_DAILY(Sorted)'!S26,'PF_DAILY(Sorted)'!$K26))</f>
        <v>22</v>
      </c>
      <c r="M30" s="24" t="str">
        <f>TRIM(TRUNC('PF_DAILY(Sorted)'!T26,'PF_DAILY(Sorted)'!$K26))</f>
        <v>36</v>
      </c>
      <c r="N30" s="28">
        <f>'PF_DAILY(Sorted)'!U26</f>
        <v>2.97E-3</v>
      </c>
    </row>
    <row r="31" spans="2:14" s="10" customFormat="1" ht="55" customHeight="1" x14ac:dyDescent="0.3">
      <c r="B31" s="25">
        <v>26</v>
      </c>
      <c r="C31" s="26" t="str">
        <f>'PF_DAILY(Sorted)'!H27</f>
        <v>新加坡元/日元</v>
      </c>
      <c r="D31" s="26" t="str">
        <f>'PF_DAILY(Sorted)'!E27</f>
        <v>SGDJPY</v>
      </c>
      <c r="E31" s="27" t="str">
        <f>TRIM(TRUNC('PF_DAILY(Sorted)'!L27,'PF_DAILY(Sorted)'!$K27))</f>
        <v>114.23</v>
      </c>
      <c r="F31" s="27" t="str">
        <f>TRIM(TRUNC('PF_DAILY(Sorted)'!M27,'PF_DAILY(Sorted)'!$K27))</f>
        <v>114.541</v>
      </c>
      <c r="G31" s="27" t="str">
        <f>TRIM(TRUNC('PF_DAILY(Sorted)'!N27,'PF_DAILY(Sorted)'!$K27))</f>
        <v>113.931</v>
      </c>
      <c r="H31" s="27" t="str">
        <f>TRIM(TRUNC('PF_DAILY(Sorted)'!O27,'PF_DAILY(Sorted)'!$K27))</f>
        <v>114.221</v>
      </c>
      <c r="I31" s="27" t="str">
        <f>TRIM(TRUNC('PF_DAILY(Sorted)'!P27,'PF_DAILY(Sorted)'!$K27))</f>
        <v>115.203</v>
      </c>
      <c r="J31" s="27" t="str">
        <f>TRIM(TRUNC('PF_DAILY(Sorted)'!Q27,'PF_DAILY(Sorted)'!$K27))</f>
        <v>113.908</v>
      </c>
      <c r="K31" s="27" t="str">
        <f>TRIM(TRUNC('PF_DAILY(Sorted)'!R27,'PF_DAILY(Sorted)'!$K27))</f>
        <v>0.662</v>
      </c>
      <c r="L31" s="27" t="str">
        <f>TRIM(TRUNC('PF_DAILY(Sorted)'!S27,'PF_DAILY(Sorted)'!$K27))</f>
        <v>0.023</v>
      </c>
      <c r="M31" s="27" t="str">
        <f>TRIM(TRUNC('PF_DAILY(Sorted)'!T27,'PF_DAILY(Sorted)'!$K27))</f>
        <v>0.342</v>
      </c>
      <c r="N31" s="29">
        <f>'PF_DAILY(Sorted)'!U27</f>
        <v>3.0000000000000001E-3</v>
      </c>
    </row>
    <row r="32" spans="2:14" s="11" customFormat="1" ht="55" customHeight="1" x14ac:dyDescent="0.3">
      <c r="B32" s="22">
        <v>27</v>
      </c>
      <c r="C32" s="23" t="str">
        <f>'PF_DAILY(Sorted)'!H28</f>
        <v>黄金/美元</v>
      </c>
      <c r="D32" s="23" t="str">
        <f>'PF_DAILY(Sorted)'!E28</f>
        <v>XAUUSD</v>
      </c>
      <c r="E32" s="24" t="str">
        <f>TRIM(TRUNC('PF_DAILY(Sorted)'!L28,'PF_DAILY(Sorted)'!$K28))</f>
        <v>3314.02</v>
      </c>
      <c r="F32" s="24" t="str">
        <f>TRIM(TRUNC('PF_DAILY(Sorted)'!M28,'PF_DAILY(Sorted)'!$K28))</f>
        <v>3329.8</v>
      </c>
      <c r="G32" s="24" t="str">
        <f>TRIM(TRUNC('PF_DAILY(Sorted)'!N28,'PF_DAILY(Sorted)'!$K28))</f>
        <v>3309.59</v>
      </c>
      <c r="H32" s="24" t="str">
        <f>TRIM(TRUNC('PF_DAILY(Sorted)'!O28,'PF_DAILY(Sorted)'!$K28))</f>
        <v>3323.61</v>
      </c>
      <c r="I32" s="24" t="str">
        <f>TRIM(TRUNC('PF_DAILY(Sorted)'!P28,'PF_DAILY(Sorted)'!$K28))</f>
        <v>3314.02</v>
      </c>
      <c r="J32" s="24" t="str">
        <f>TRIM(TRUNC('PF_DAILY(Sorted)'!Q28,'PF_DAILY(Sorted)'!$K28))</f>
        <v>3314.02</v>
      </c>
      <c r="K32" s="24" t="str">
        <f>TRIM(TRUNC('PF_DAILY(Sorted)'!R28,'PF_DAILY(Sorted)'!$K28))</f>
        <v>15.78</v>
      </c>
      <c r="L32" s="24" t="str">
        <f>TRIM(TRUNC('PF_DAILY(Sorted)'!S28,'PF_DAILY(Sorted)'!$K28))</f>
        <v>4.43</v>
      </c>
      <c r="M32" s="24" t="str">
        <f>TRIM(TRUNC('PF_DAILY(Sorted)'!T28,'PF_DAILY(Sorted)'!$K28))</f>
        <v>10.1</v>
      </c>
      <c r="N32" s="28">
        <f>'PF_DAILY(Sorted)'!U28</f>
        <v>3.0400000000000002E-3</v>
      </c>
    </row>
    <row r="33" spans="2:14" s="8" customFormat="1" ht="55" customHeight="1" x14ac:dyDescent="0.3">
      <c r="B33" s="25">
        <v>28</v>
      </c>
      <c r="C33" s="26" t="str">
        <f>'PF_DAILY(Sorted)'!H29</f>
        <v>美元/新加坡元</v>
      </c>
      <c r="D33" s="26" t="str">
        <f>'PF_DAILY(Sorted)'!E29</f>
        <v>USDSGD</v>
      </c>
      <c r="E33" s="27" t="str">
        <f>TRIM(TRUNC('PF_DAILY(Sorted)'!L29,'PF_DAILY(Sorted)'!$K29))</f>
        <v>1.2798</v>
      </c>
      <c r="F33" s="27" t="str">
        <f>TRIM(TRUNC('PF_DAILY(Sorted)'!M29,'PF_DAILY(Sorted)'!$K29))</f>
        <v>1.28175</v>
      </c>
      <c r="G33" s="27" t="str">
        <f>TRIM(TRUNC('PF_DAILY(Sorted)'!N29,'PF_DAILY(Sorted)'!$K29))</f>
        <v>1.27842</v>
      </c>
      <c r="H33" s="27" t="str">
        <f>TRIM(TRUNC('PF_DAILY(Sorted)'!O29,'PF_DAILY(Sorted)'!$K29))</f>
        <v>1.2792</v>
      </c>
      <c r="I33" s="27" t="str">
        <f>TRIM(TRUNC('PF_DAILY(Sorted)'!P29,'PF_DAILY(Sorted)'!$K29))</f>
        <v>1.28851</v>
      </c>
      <c r="J33" s="27" t="str">
        <f>TRIM(TRUNC('PF_DAILY(Sorted)'!Q29,'PF_DAILY(Sorted)'!$K29))</f>
        <v>1.2798</v>
      </c>
      <c r="K33" s="27" t="str">
        <f>TRIM(TRUNC('PF_DAILY(Sorted)'!R29,'PF_DAILY(Sorted)'!$K29))</f>
        <v>0.00676</v>
      </c>
      <c r="L33" s="27" t="str">
        <f>TRIM(TRUNC('PF_DAILY(Sorted)'!S29,'PF_DAILY(Sorted)'!$K29))</f>
        <v>0.00138</v>
      </c>
      <c r="M33" s="27" t="str">
        <f>TRIM(TRUNC('PF_DAILY(Sorted)'!T29,'PF_DAILY(Sorted)'!$K29))</f>
        <v>0.00407</v>
      </c>
      <c r="N33" s="29">
        <f>'PF_DAILY(Sorted)'!U29</f>
        <v>3.1800000000000001E-3</v>
      </c>
    </row>
    <row r="34" spans="2:14" s="8" customFormat="1" ht="55" customHeight="1" x14ac:dyDescent="0.3">
      <c r="B34" s="22">
        <v>29</v>
      </c>
      <c r="C34" s="23" t="str">
        <f>'PF_DAILY(Sorted)'!H30</f>
        <v>澳元/人民币</v>
      </c>
      <c r="D34" s="23" t="str">
        <f>'PF_DAILY(Sorted)'!E30</f>
        <v>AUDCNH</v>
      </c>
      <c r="E34" s="24" t="str">
        <f>TRIM(TRUNC('PF_DAILY(Sorted)'!L30,'PF_DAILY(Sorted)'!$K30))</f>
        <v>4.6916</v>
      </c>
      <c r="F34" s="24" t="str">
        <f>TRIM(TRUNC('PF_DAILY(Sorted)'!M30,'PF_DAILY(Sorted)'!$K30))</f>
        <v>4.7305</v>
      </c>
      <c r="G34" s="24" t="str">
        <f>TRIM(TRUNC('PF_DAILY(Sorted)'!N30,'PF_DAILY(Sorted)'!$K30))</f>
        <v>4.6831</v>
      </c>
      <c r="H34" s="24" t="str">
        <f>TRIM(TRUNC('PF_DAILY(Sorted)'!O30,'PF_DAILY(Sorted)'!$K30))</f>
        <v>4.7244</v>
      </c>
      <c r="I34" s="24" t="str">
        <f>TRIM(TRUNC('PF_DAILY(Sorted)'!P30,'PF_DAILY(Sorted)'!$K30))</f>
        <v>4.7526</v>
      </c>
      <c r="J34" s="24" t="str">
        <f>TRIM(TRUNC('PF_DAILY(Sorted)'!Q30,'PF_DAILY(Sorted)'!$K30))</f>
        <v>4.6916</v>
      </c>
      <c r="K34" s="24" t="str">
        <f>TRIM(TRUNC('PF_DAILY(Sorted)'!R30,'PF_DAILY(Sorted)'!$K30))</f>
        <v>0.0221</v>
      </c>
      <c r="L34" s="24" t="str">
        <f>TRIM(TRUNC('PF_DAILY(Sorted)'!S30,'PF_DAILY(Sorted)'!$K30))</f>
        <v>0.0085</v>
      </c>
      <c r="M34" s="24" t="str">
        <f>TRIM(TRUNC('PF_DAILY(Sorted)'!T30,'PF_DAILY(Sorted)'!$K30))</f>
        <v>0.0153</v>
      </c>
      <c r="N34" s="28">
        <f>'PF_DAILY(Sorted)'!U30</f>
        <v>3.2499999999999999E-3</v>
      </c>
    </row>
    <row r="35" spans="2:14" s="8" customFormat="1" ht="55" customHeight="1" x14ac:dyDescent="0.3">
      <c r="B35" s="25">
        <v>30</v>
      </c>
      <c r="C35" s="26" t="str">
        <f>'PF_DAILY(Sorted)'!H31</f>
        <v>澳元/日元</v>
      </c>
      <c r="D35" s="26" t="str">
        <f>'PF_DAILY(Sorted)'!E31</f>
        <v>AUDJPY</v>
      </c>
      <c r="E35" s="27" t="str">
        <f>TRIM(TRUNC('PF_DAILY(Sorted)'!L31,'PF_DAILY(Sorted)'!$K31))</f>
        <v>95.605</v>
      </c>
      <c r="F35" s="27" t="str">
        <f>TRIM(TRUNC('PF_DAILY(Sorted)'!M31,'PF_DAILY(Sorted)'!$K31))</f>
        <v>96.38</v>
      </c>
      <c r="G35" s="27" t="str">
        <f>TRIM(TRUNC('PF_DAILY(Sorted)'!N31,'PF_DAILY(Sorted)'!$K31))</f>
        <v>95.383</v>
      </c>
      <c r="H35" s="27" t="str">
        <f>TRIM(TRUNC('PF_DAILY(Sorted)'!O31,'PF_DAILY(Sorted)'!$K31))</f>
        <v>96.314</v>
      </c>
      <c r="I35" s="27" t="str">
        <f>TRIM(TRUNC('PF_DAILY(Sorted)'!P31,'PF_DAILY(Sorted)'!$K31))</f>
        <v>95.892</v>
      </c>
      <c r="J35" s="27" t="str">
        <f>TRIM(TRUNC('PF_DAILY(Sorted)'!Q31,'PF_DAILY(Sorted)'!$K31))</f>
        <v>95.241</v>
      </c>
      <c r="K35" s="27" t="str">
        <f>TRIM(TRUNC('PF_DAILY(Sorted)'!R31,'PF_DAILY(Sorted)'!$K31))</f>
        <v>0.488</v>
      </c>
      <c r="L35" s="27" t="str">
        <f>TRIM(TRUNC('PF_DAILY(Sorted)'!S31,'PF_DAILY(Sorted)'!$K31))</f>
        <v>0.142</v>
      </c>
      <c r="M35" s="27" t="str">
        <f>TRIM(TRUNC('PF_DAILY(Sorted)'!T31,'PF_DAILY(Sorted)'!$K31))</f>
        <v>0.315</v>
      </c>
      <c r="N35" s="29">
        <f>'PF_DAILY(Sorted)'!U31</f>
        <v>3.2699999999999999E-3</v>
      </c>
    </row>
    <row r="36" spans="2:14" s="8" customFormat="1" ht="55" customHeight="1" x14ac:dyDescent="0.3">
      <c r="B36" s="22">
        <v>31</v>
      </c>
      <c r="C36" s="23" t="str">
        <f>'PF_DAILY(Sorted)'!H32</f>
        <v>美元/新土耳其里拉</v>
      </c>
      <c r="D36" s="23" t="str">
        <f>'PF_DAILY(Sorted)'!E32</f>
        <v>USDTRY</v>
      </c>
      <c r="E36" s="24" t="str">
        <f>TRIM(TRUNC('PF_DAILY(Sorted)'!L32,'PF_DAILY(Sorted)'!$K32))</f>
        <v>40.00651</v>
      </c>
      <c r="F36" s="24" t="str">
        <f>TRIM(TRUNC('PF_DAILY(Sorted)'!M32,'PF_DAILY(Sorted)'!$K32))</f>
        <v>40.07693</v>
      </c>
      <c r="G36" s="24" t="str">
        <f>TRIM(TRUNC('PF_DAILY(Sorted)'!N32,'PF_DAILY(Sorted)'!$K32))</f>
        <v>39.80987</v>
      </c>
      <c r="H36" s="24" t="str">
        <f>TRIM(TRUNC('PF_DAILY(Sorted)'!O32,'PF_DAILY(Sorted)'!$K32))</f>
        <v>40.05796</v>
      </c>
      <c r="I36" s="24" t="str">
        <f>TRIM(TRUNC('PF_DAILY(Sorted)'!P32,'PF_DAILY(Sorted)'!$K32))</f>
        <v>40.00651</v>
      </c>
      <c r="J36" s="24" t="str">
        <f>TRIM(TRUNC('PF_DAILY(Sorted)'!Q32,'PF_DAILY(Sorted)'!$K32))</f>
        <v>40.00651</v>
      </c>
      <c r="K36" s="24" t="str">
        <f>TRIM(TRUNC('PF_DAILY(Sorted)'!R32,'PF_DAILY(Sorted)'!$K32))</f>
        <v>0.07042</v>
      </c>
      <c r="L36" s="24" t="str">
        <f>TRIM(TRUNC('PF_DAILY(Sorted)'!S32,'PF_DAILY(Sorted)'!$K32))</f>
        <v>0.19664</v>
      </c>
      <c r="M36" s="24" t="str">
        <f>TRIM(TRUNC('PF_DAILY(Sorted)'!T32,'PF_DAILY(Sorted)'!$K32))</f>
        <v>0.13353</v>
      </c>
      <c r="N36" s="28">
        <f>'PF_DAILY(Sorted)'!U32</f>
        <v>3.3300000000000001E-3</v>
      </c>
    </row>
    <row r="37" spans="2:14" s="9" customFormat="1" ht="55" customHeight="1" x14ac:dyDescent="0.3">
      <c r="B37" s="25">
        <v>32</v>
      </c>
      <c r="C37" s="26" t="str">
        <f>'PF_DAILY(Sorted)'!H33</f>
        <v>澳元/挪威克朗</v>
      </c>
      <c r="D37" s="26" t="str">
        <f>'PF_DAILY(Sorted)'!E33</f>
        <v>AUDNOK</v>
      </c>
      <c r="E37" s="27" t="str">
        <f>TRIM(TRUNC('PF_DAILY(Sorted)'!L33,'PF_DAILY(Sorted)'!$K33))</f>
        <v>6.5948</v>
      </c>
      <c r="F37" s="27" t="str">
        <f>TRIM(TRUNC('PF_DAILY(Sorted)'!M33,'PF_DAILY(Sorted)'!$K33))</f>
        <v>6.6398</v>
      </c>
      <c r="G37" s="27" t="str">
        <f>TRIM(TRUNC('PF_DAILY(Sorted)'!N33,'PF_DAILY(Sorted)'!$K33))</f>
        <v>6.584</v>
      </c>
      <c r="H37" s="27" t="str">
        <f>TRIM(TRUNC('PF_DAILY(Sorted)'!O33,'PF_DAILY(Sorted)'!$K33))</f>
        <v>6.6323</v>
      </c>
      <c r="I37" s="27" t="str">
        <f>TRIM(TRUNC('PF_DAILY(Sorted)'!P33,'PF_DAILY(Sorted)'!$K33))</f>
        <v>6.6051</v>
      </c>
      <c r="J37" s="27" t="str">
        <f>TRIM(TRUNC('PF_DAILY(Sorted)'!Q33,'PF_DAILY(Sorted)'!$K33))</f>
        <v>6.5744</v>
      </c>
      <c r="K37" s="27" t="str">
        <f>TRIM(TRUNC('PF_DAILY(Sorted)'!R33,'PF_DAILY(Sorted)'!$K33))</f>
        <v>0.0347</v>
      </c>
      <c r="L37" s="27" t="str">
        <f>TRIM(TRUNC('PF_DAILY(Sorted)'!S33,'PF_DAILY(Sorted)'!$K33))</f>
        <v>0.0096</v>
      </c>
      <c r="M37" s="27" t="str">
        <f>TRIM(TRUNC('PF_DAILY(Sorted)'!T33,'PF_DAILY(Sorted)'!$K33))</f>
        <v>0.0221</v>
      </c>
      <c r="N37" s="29">
        <f>'PF_DAILY(Sorted)'!U33</f>
        <v>3.3400000000000001E-3</v>
      </c>
    </row>
    <row r="38" spans="2:14" s="8" customFormat="1" ht="55" customHeight="1" x14ac:dyDescent="0.3">
      <c r="B38" s="22">
        <v>33</v>
      </c>
      <c r="C38" s="23" t="str">
        <f>'PF_DAILY(Sorted)'!H34</f>
        <v>欧元/新土耳其里拉</v>
      </c>
      <c r="D38" s="23" t="str">
        <f>'PF_DAILY(Sorted)'!E34</f>
        <v>EURTRY</v>
      </c>
      <c r="E38" s="24" t="str">
        <f>TRIM(TRUNC('PF_DAILY(Sorted)'!L34,'PF_DAILY(Sorted)'!$K34))</f>
        <v>46.83917</v>
      </c>
      <c r="F38" s="24" t="str">
        <f>TRIM(TRUNC('PF_DAILY(Sorted)'!M34,'PF_DAILY(Sorted)'!$K34))</f>
        <v>47.14366</v>
      </c>
      <c r="G38" s="24" t="str">
        <f>TRIM(TRUNC('PF_DAILY(Sorted)'!N34,'PF_DAILY(Sorted)'!$K34))</f>
        <v>46.80866</v>
      </c>
      <c r="H38" s="24" t="str">
        <f>TRIM(TRUNC('PF_DAILY(Sorted)'!O34,'PF_DAILY(Sorted)'!$K34))</f>
        <v>46.96377</v>
      </c>
      <c r="I38" s="24" t="str">
        <f>TRIM(TRUNC('PF_DAILY(Sorted)'!P34,'PF_DAILY(Sorted)'!$K34))</f>
        <v>46.83917</v>
      </c>
      <c r="J38" s="24" t="str">
        <f>TRIM(TRUNC('PF_DAILY(Sorted)'!Q34,'PF_DAILY(Sorted)'!$K34))</f>
        <v>46.83917</v>
      </c>
      <c r="K38" s="24" t="str">
        <f>TRIM(TRUNC('PF_DAILY(Sorted)'!R34,'PF_DAILY(Sorted)'!$K34))</f>
        <v>0.30449</v>
      </c>
      <c r="L38" s="24" t="str">
        <f>TRIM(TRUNC('PF_DAILY(Sorted)'!S34,'PF_DAILY(Sorted)'!$K34))</f>
        <v>0.03051</v>
      </c>
      <c r="M38" s="24" t="str">
        <f>TRIM(TRUNC('PF_DAILY(Sorted)'!T34,'PF_DAILY(Sorted)'!$K34))</f>
        <v>0.1675</v>
      </c>
      <c r="N38" s="28">
        <f>'PF_DAILY(Sorted)'!U34</f>
        <v>3.5699999999999998E-3</v>
      </c>
    </row>
    <row r="39" spans="2:14" s="8" customFormat="1" ht="55" customHeight="1" x14ac:dyDescent="0.3">
      <c r="B39" s="25">
        <v>34</v>
      </c>
      <c r="C39" s="26" t="str">
        <f>'PF_DAILY(Sorted)'!H35</f>
        <v>黄金/欧元</v>
      </c>
      <c r="D39" s="26" t="str">
        <f>'PF_DAILY(Sorted)'!E35</f>
        <v>XAUEUR</v>
      </c>
      <c r="E39" s="27" t="str">
        <f>TRIM(TRUNC('PF_DAILY(Sorted)'!L35,'PF_DAILY(Sorted)'!$K35))</f>
        <v>2826.61</v>
      </c>
      <c r="F39" s="27" t="str">
        <f>TRIM(TRUNC('PF_DAILY(Sorted)'!M35,'PF_DAILY(Sorted)'!$K35))</f>
        <v>2843.95</v>
      </c>
      <c r="G39" s="27" t="str">
        <f>TRIM(TRUNC('PF_DAILY(Sorted)'!N35,'PF_DAILY(Sorted)'!$K35))</f>
        <v>2823.6</v>
      </c>
      <c r="H39" s="27" t="str">
        <f>TRIM(TRUNC('PF_DAILY(Sorted)'!O35,'PF_DAILY(Sorted)'!$K35))</f>
        <v>2840.39</v>
      </c>
      <c r="I39" s="27" t="str">
        <f>TRIM(TRUNC('PF_DAILY(Sorted)'!P35,'PF_DAILY(Sorted)'!$K35))</f>
        <v>2826.61</v>
      </c>
      <c r="J39" s="27" t="str">
        <f>TRIM(TRUNC('PF_DAILY(Sorted)'!Q35,'PF_DAILY(Sorted)'!$K35))</f>
        <v>2826.61</v>
      </c>
      <c r="K39" s="27" t="str">
        <f>TRIM(TRUNC('PF_DAILY(Sorted)'!R35,'PF_DAILY(Sorted)'!$K35))</f>
        <v>17.34</v>
      </c>
      <c r="L39" s="27" t="str">
        <f>TRIM(TRUNC('PF_DAILY(Sorted)'!S35,'PF_DAILY(Sorted)'!$K35))</f>
        <v>3.01</v>
      </c>
      <c r="M39" s="27" t="str">
        <f>TRIM(TRUNC('PF_DAILY(Sorted)'!T35,'PF_DAILY(Sorted)'!$K35))</f>
        <v>10.17</v>
      </c>
      <c r="N39" s="29">
        <f>'PF_DAILY(Sorted)'!U35</f>
        <v>3.5799999999999998E-3</v>
      </c>
    </row>
    <row r="40" spans="2:14" s="8" customFormat="1" ht="55" customHeight="1" x14ac:dyDescent="0.3">
      <c r="B40" s="22">
        <v>35</v>
      </c>
      <c r="C40" s="23" t="str">
        <f>'PF_DAILY(Sorted)'!H36</f>
        <v>英镑/挪威克朗</v>
      </c>
      <c r="D40" s="23" t="str">
        <f>'PF_DAILY(Sorted)'!E36</f>
        <v>GBPNOK</v>
      </c>
      <c r="E40" s="24" t="str">
        <f>TRIM(TRUNC('PF_DAILY(Sorted)'!L36,'PF_DAILY(Sorted)'!$K36))</f>
        <v>13.68927</v>
      </c>
      <c r="F40" s="24" t="str">
        <f>TRIM(TRUNC('PF_DAILY(Sorted)'!M36,'PF_DAILY(Sorted)'!$K36))</f>
        <v>13.72553</v>
      </c>
      <c r="G40" s="24" t="str">
        <f>TRIM(TRUNC('PF_DAILY(Sorted)'!N36,'PF_DAILY(Sorted)'!$K36))</f>
        <v>13.65554</v>
      </c>
      <c r="H40" s="24" t="str">
        <f>TRIM(TRUNC('PF_DAILY(Sorted)'!O36,'PF_DAILY(Sorted)'!$K36))</f>
        <v>13.65925</v>
      </c>
      <c r="I40" s="24" t="str">
        <f>TRIM(TRUNC('PF_DAILY(Sorted)'!P36,'PF_DAILY(Sorted)'!$K36))</f>
        <v>13.68927</v>
      </c>
      <c r="J40" s="24" t="str">
        <f>TRIM(TRUNC('PF_DAILY(Sorted)'!Q36,'PF_DAILY(Sorted)'!$K36))</f>
        <v>13.59298</v>
      </c>
      <c r="K40" s="24" t="str">
        <f>TRIM(TRUNC('PF_DAILY(Sorted)'!R36,'PF_DAILY(Sorted)'!$K36))</f>
        <v>0.03626</v>
      </c>
      <c r="L40" s="24" t="str">
        <f>TRIM(TRUNC('PF_DAILY(Sorted)'!S36,'PF_DAILY(Sorted)'!$K36))</f>
        <v>0.06256</v>
      </c>
      <c r="M40" s="24" t="str">
        <f>TRIM(TRUNC('PF_DAILY(Sorted)'!T36,'PF_DAILY(Sorted)'!$K36))</f>
        <v>0.04941</v>
      </c>
      <c r="N40" s="28">
        <f>'PF_DAILY(Sorted)'!U36</f>
        <v>3.62E-3</v>
      </c>
    </row>
    <row r="41" spans="2:14" s="10" customFormat="1" ht="55" customHeight="1" x14ac:dyDescent="0.3">
      <c r="B41" s="25">
        <v>36</v>
      </c>
      <c r="C41" s="26" t="str">
        <f>'PF_DAILY(Sorted)'!H37</f>
        <v>美元/罗马尼亚列伊</v>
      </c>
      <c r="D41" s="26" t="str">
        <f>'PF_DAILY(Sorted)'!E37</f>
        <v>USDRON</v>
      </c>
      <c r="E41" s="27" t="str">
        <f>TRIM(TRUNC('PF_DAILY(Sorted)'!L37,'PF_DAILY(Sorted)'!$K37))</f>
        <v>4.32365</v>
      </c>
      <c r="F41" s="27" t="str">
        <f>TRIM(TRUNC('PF_DAILY(Sorted)'!M37,'PF_DAILY(Sorted)'!$K37))</f>
        <v>4.35369</v>
      </c>
      <c r="G41" s="27" t="str">
        <f>TRIM(TRUNC('PF_DAILY(Sorted)'!N37,'PF_DAILY(Sorted)'!$K37))</f>
        <v>4.31673</v>
      </c>
      <c r="H41" s="27" t="str">
        <f>TRIM(TRUNC('PF_DAILY(Sorted)'!O37,'PF_DAILY(Sorted)'!$K37))</f>
        <v>4.33144</v>
      </c>
      <c r="I41" s="27" t="str">
        <f>TRIM(TRUNC('PF_DAILY(Sorted)'!P37,'PF_DAILY(Sorted)'!$K37))</f>
        <v>4.32365</v>
      </c>
      <c r="J41" s="27" t="str">
        <f>TRIM(TRUNC('PF_DAILY(Sorted)'!Q37,'PF_DAILY(Sorted)'!$K37))</f>
        <v>4.31819</v>
      </c>
      <c r="K41" s="27" t="str">
        <f>TRIM(TRUNC('PF_DAILY(Sorted)'!R37,'PF_DAILY(Sorted)'!$K37))</f>
        <v>0.03004</v>
      </c>
      <c r="L41" s="27" t="str">
        <f>TRIM(TRUNC('PF_DAILY(Sorted)'!S37,'PF_DAILY(Sorted)'!$K37))</f>
        <v>0.00146</v>
      </c>
      <c r="M41" s="27" t="str">
        <f>TRIM(TRUNC('PF_DAILY(Sorted)'!T37,'PF_DAILY(Sorted)'!$K37))</f>
        <v>0.01575</v>
      </c>
      <c r="N41" s="29">
        <f>'PF_DAILY(Sorted)'!U37</f>
        <v>3.64E-3</v>
      </c>
    </row>
    <row r="42" spans="2:14" s="11" customFormat="1" ht="55" customHeight="1" x14ac:dyDescent="0.3">
      <c r="B42" s="22">
        <v>37</v>
      </c>
      <c r="C42" s="23" t="str">
        <f>'PF_DAILY(Sorted)'!H38</f>
        <v>HTG 燃油</v>
      </c>
      <c r="D42" s="23" t="str">
        <f>'PF_DAILY(Sorted)'!E38</f>
        <v>HTG_OIL</v>
      </c>
      <c r="E42" s="24" t="str">
        <f>TRIM(TRUNC('PF_DAILY(Sorted)'!L38,'PF_DAILY(Sorted)'!$K38))</f>
        <v>24024</v>
      </c>
      <c r="F42" s="24" t="str">
        <f>TRIM(TRUNC('PF_DAILY(Sorted)'!M38,'PF_DAILY(Sorted)'!$K38))</f>
        <v>24319</v>
      </c>
      <c r="G42" s="24" t="str">
        <f>TRIM(TRUNC('PF_DAILY(Sorted)'!N38,'PF_DAILY(Sorted)'!$K38))</f>
        <v>23697</v>
      </c>
      <c r="H42" s="24" t="str">
        <f>TRIM(TRUNC('PF_DAILY(Sorted)'!O38,'PF_DAILY(Sorted)'!$K38))</f>
        <v>23929</v>
      </c>
      <c r="I42" s="24" t="str">
        <f>TRIM(TRUNC('PF_DAILY(Sorted)'!P38,'PF_DAILY(Sorted)'!$K38))</f>
        <v>24419</v>
      </c>
      <c r="J42" s="24" t="str">
        <f>TRIM(TRUNC('PF_DAILY(Sorted)'!Q38,'PF_DAILY(Sorted)'!$K38))</f>
        <v>23776</v>
      </c>
      <c r="K42" s="24" t="str">
        <f>TRIM(TRUNC('PF_DAILY(Sorted)'!R38,'PF_DAILY(Sorted)'!$K38))</f>
        <v>100</v>
      </c>
      <c r="L42" s="24" t="str">
        <f>TRIM(TRUNC('PF_DAILY(Sorted)'!S38,'PF_DAILY(Sorted)'!$K38))</f>
        <v>79</v>
      </c>
      <c r="M42" s="24" t="str">
        <f>TRIM(TRUNC('PF_DAILY(Sorted)'!T38,'PF_DAILY(Sorted)'!$K38))</f>
        <v>89</v>
      </c>
      <c r="N42" s="28">
        <f>'PF_DAILY(Sorted)'!U38</f>
        <v>3.7399999999999998E-3</v>
      </c>
    </row>
    <row r="43" spans="2:14" s="8" customFormat="1" ht="55" customHeight="1" x14ac:dyDescent="0.3">
      <c r="B43" s="25">
        <v>38</v>
      </c>
      <c r="C43" s="26" t="str">
        <f>'PF_DAILY(Sorted)'!H39</f>
        <v>黄金/英镑</v>
      </c>
      <c r="D43" s="26" t="str">
        <f>'PF_DAILY(Sorted)'!E39</f>
        <v>XAUGBP</v>
      </c>
      <c r="E43" s="27" t="str">
        <f>TRIM(TRUNC('PF_DAILY(Sorted)'!L39,'PF_DAILY(Sorted)'!$K39))</f>
        <v>2438.29</v>
      </c>
      <c r="F43" s="27" t="str">
        <f>TRIM(TRUNC('PF_DAILY(Sorted)'!M39,'PF_DAILY(Sorted)'!$K39))</f>
        <v>2454.66</v>
      </c>
      <c r="G43" s="27" t="str">
        <f>TRIM(TRUNC('PF_DAILY(Sorted)'!N39,'PF_DAILY(Sorted)'!$K39))</f>
        <v>2436.31</v>
      </c>
      <c r="H43" s="27" t="str">
        <f>TRIM(TRUNC('PF_DAILY(Sorted)'!O39,'PF_DAILY(Sorted)'!$K39))</f>
        <v>2447.13</v>
      </c>
      <c r="I43" s="27" t="str">
        <f>TRIM(TRUNC('PF_DAILY(Sorted)'!P39,'PF_DAILY(Sorted)'!$K39))</f>
        <v>2438.29</v>
      </c>
      <c r="J43" s="27" t="str">
        <f>TRIM(TRUNC('PF_DAILY(Sorted)'!Q39,'PF_DAILY(Sorted)'!$K39))</f>
        <v>2438.29</v>
      </c>
      <c r="K43" s="27" t="str">
        <f>TRIM(TRUNC('PF_DAILY(Sorted)'!R39,'PF_DAILY(Sorted)'!$K39))</f>
        <v>16.37</v>
      </c>
      <c r="L43" s="27" t="str">
        <f>TRIM(TRUNC('PF_DAILY(Sorted)'!S39,'PF_DAILY(Sorted)'!$K39))</f>
        <v>1.98</v>
      </c>
      <c r="M43" s="27" t="str">
        <f>TRIM(TRUNC('PF_DAILY(Sorted)'!T39,'PF_DAILY(Sorted)'!$K39))</f>
        <v>9.17</v>
      </c>
      <c r="N43" s="29">
        <f>'PF_DAILY(Sorted)'!U39</f>
        <v>3.7499999999999999E-3</v>
      </c>
    </row>
    <row r="44" spans="2:14" s="8" customFormat="1" ht="55" customHeight="1" x14ac:dyDescent="0.3">
      <c r="B44" s="22">
        <v>39</v>
      </c>
      <c r="C44" s="23" t="str">
        <f>'PF_DAILY(Sorted)'!H40</f>
        <v>标准普尔500</v>
      </c>
      <c r="D44" s="23" t="str">
        <f>'PF_DAILY(Sorted)'!E40</f>
        <v>SPX500</v>
      </c>
      <c r="E44" s="24" t="str">
        <f>TRIM(TRUNC('PF_DAILY(Sorted)'!L40,'PF_DAILY(Sorted)'!$K40))</f>
        <v>6260.7</v>
      </c>
      <c r="F44" s="24" t="str">
        <f>TRIM(TRUNC('PF_DAILY(Sorted)'!M40,'PF_DAILY(Sorted)'!$K40))</f>
        <v>6289.7</v>
      </c>
      <c r="G44" s="24" t="str">
        <f>TRIM(TRUNC('PF_DAILY(Sorted)'!N40,'PF_DAILY(Sorted)'!$K40))</f>
        <v>6241.7</v>
      </c>
      <c r="H44" s="24" t="str">
        <f>TRIM(TRUNC('PF_DAILY(Sorted)'!O40,'PF_DAILY(Sorted)'!$K40))</f>
        <v>6276.2</v>
      </c>
      <c r="I44" s="24" t="str">
        <f>TRIM(TRUNC('PF_DAILY(Sorted)'!P40,'PF_DAILY(Sorted)'!$K40))</f>
        <v>6260.7</v>
      </c>
      <c r="J44" s="24" t="str">
        <f>TRIM(TRUNC('PF_DAILY(Sorted)'!Q40,'PF_DAILY(Sorted)'!$K40))</f>
        <v>6260.7</v>
      </c>
      <c r="K44" s="24" t="str">
        <f>TRIM(TRUNC('PF_DAILY(Sorted)'!R40,'PF_DAILY(Sorted)'!$K40))</f>
        <v>29</v>
      </c>
      <c r="L44" s="24" t="str">
        <f>TRIM(TRUNC('PF_DAILY(Sorted)'!S40,'PF_DAILY(Sorted)'!$K40))</f>
        <v>19</v>
      </c>
      <c r="M44" s="24" t="str">
        <f>TRIM(TRUNC('PF_DAILY(Sorted)'!T40,'PF_DAILY(Sorted)'!$K40))</f>
        <v>24</v>
      </c>
      <c r="N44" s="28">
        <f>'PF_DAILY(Sorted)'!U40</f>
        <v>3.82E-3</v>
      </c>
    </row>
    <row r="45" spans="2:14" s="8" customFormat="1" ht="55" customHeight="1" x14ac:dyDescent="0.3">
      <c r="B45" s="25">
        <v>40</v>
      </c>
      <c r="C45" s="26" t="str">
        <f>'PF_DAILY(Sorted)'!H41</f>
        <v>小麦</v>
      </c>
      <c r="D45" s="26" t="str">
        <f>'PF_DAILY(Sorted)'!E41</f>
        <v>WHEAT</v>
      </c>
      <c r="E45" s="27" t="str">
        <f>TRIM(TRUNC('PF_DAILY(Sorted)'!L41,'PF_DAILY(Sorted)'!$K41))</f>
        <v>543.75</v>
      </c>
      <c r="F45" s="27" t="str">
        <f>TRIM(TRUNC('PF_DAILY(Sorted)'!M41,'PF_DAILY(Sorted)'!$K41))</f>
        <v>554.75</v>
      </c>
      <c r="G45" s="27" t="str">
        <f>TRIM(TRUNC('PF_DAILY(Sorted)'!N41,'PF_DAILY(Sorted)'!$K41))</f>
        <v>540.5</v>
      </c>
      <c r="H45" s="27" t="str">
        <f>TRIM(TRUNC('PF_DAILY(Sorted)'!O41,'PF_DAILY(Sorted)'!$K41))</f>
        <v>553.75</v>
      </c>
      <c r="I45" s="27" t="str">
        <f>TRIM(TRUNC('PF_DAILY(Sorted)'!P41,'PF_DAILY(Sorted)'!$K41))</f>
        <v>552.31</v>
      </c>
      <c r="J45" s="27" t="str">
        <f>TRIM(TRUNC('PF_DAILY(Sorted)'!Q41,'PF_DAILY(Sorted)'!$K41))</f>
        <v>538.64</v>
      </c>
      <c r="K45" s="27" t="str">
        <f>TRIM(TRUNC('PF_DAILY(Sorted)'!R41,'PF_DAILY(Sorted)'!$K41))</f>
        <v>2.44</v>
      </c>
      <c r="L45" s="27" t="str">
        <f>TRIM(TRUNC('PF_DAILY(Sorted)'!S41,'PF_DAILY(Sorted)'!$K41))</f>
        <v>1.86</v>
      </c>
      <c r="M45" s="27" t="str">
        <f>TRIM(TRUNC('PF_DAILY(Sorted)'!T41,'PF_DAILY(Sorted)'!$K41))</f>
        <v>2.15</v>
      </c>
      <c r="N45" s="29">
        <f>'PF_DAILY(Sorted)'!U41</f>
        <v>3.8800000000000002E-3</v>
      </c>
    </row>
    <row r="46" spans="2:14" s="8" customFormat="1" ht="55" customHeight="1" x14ac:dyDescent="0.3">
      <c r="B46" s="22">
        <v>41</v>
      </c>
      <c r="C46" s="23" t="str">
        <f>'PF_DAILY(Sorted)'!H42</f>
        <v>澳元/加元</v>
      </c>
      <c r="D46" s="23" t="str">
        <f>'PF_DAILY(Sorted)'!E42</f>
        <v>AUDCAD</v>
      </c>
      <c r="E46" s="24" t="str">
        <f>TRIM(TRUNC('PF_DAILY(Sorted)'!L42,'PF_DAILY(Sorted)'!$K42))</f>
        <v>0.894</v>
      </c>
      <c r="F46" s="24" t="str">
        <f>TRIM(TRUNC('PF_DAILY(Sorted)'!M42,'PF_DAILY(Sorted)'!$K42))</f>
        <v>0.90047</v>
      </c>
      <c r="G46" s="24" t="str">
        <f>TRIM(TRUNC('PF_DAILY(Sorted)'!N42,'PF_DAILY(Sorted)'!$K42))</f>
        <v>0.89252</v>
      </c>
      <c r="H46" s="24" t="str">
        <f>TRIM(TRUNC('PF_DAILY(Sorted)'!O42,'PF_DAILY(Sorted)'!$K42))</f>
        <v>0.89907</v>
      </c>
      <c r="I46" s="24" t="str">
        <f>TRIM(TRUNC('PF_DAILY(Sorted)'!P42,'PF_DAILY(Sorted)'!$K42))</f>
        <v>0.894</v>
      </c>
      <c r="J46" s="24" t="str">
        <f>TRIM(TRUNC('PF_DAILY(Sorted)'!Q42,'PF_DAILY(Sorted)'!$K42))</f>
        <v>0.89199</v>
      </c>
      <c r="K46" s="24" t="str">
        <f>TRIM(TRUNC('PF_DAILY(Sorted)'!R42,'PF_DAILY(Sorted)'!$K42))</f>
        <v>0.00647</v>
      </c>
      <c r="L46" s="24" t="str">
        <f>TRIM(TRUNC('PF_DAILY(Sorted)'!S42,'PF_DAILY(Sorted)'!$K42))</f>
        <v>0.00053</v>
      </c>
      <c r="M46" s="24" t="str">
        <f>TRIM(TRUNC('PF_DAILY(Sorted)'!T42,'PF_DAILY(Sorted)'!$K42))</f>
        <v>0.0035</v>
      </c>
      <c r="N46" s="28">
        <f>'PF_DAILY(Sorted)'!U42</f>
        <v>3.8899999999999998E-3</v>
      </c>
    </row>
    <row r="47" spans="2:14" s="9" customFormat="1" ht="55" customHeight="1" x14ac:dyDescent="0.3">
      <c r="B47" s="25">
        <v>42</v>
      </c>
      <c r="C47" s="26" t="str">
        <f>'PF_DAILY(Sorted)'!H43</f>
        <v>道琼斯指数</v>
      </c>
      <c r="D47" s="26" t="str">
        <f>'PF_DAILY(Sorted)'!E43</f>
        <v>US30</v>
      </c>
      <c r="E47" s="27" t="str">
        <f>TRIM(TRUNC('PF_DAILY(Sorted)'!L43,'PF_DAILY(Sorted)'!$K43))</f>
        <v>44448.7</v>
      </c>
      <c r="F47" s="27" t="str">
        <f>TRIM(TRUNC('PF_DAILY(Sorted)'!M43,'PF_DAILY(Sorted)'!$K43))</f>
        <v>44775.5</v>
      </c>
      <c r="G47" s="27" t="str">
        <f>TRIM(TRUNC('PF_DAILY(Sorted)'!N43,'PF_DAILY(Sorted)'!$K43))</f>
        <v>44299</v>
      </c>
      <c r="H47" s="27" t="str">
        <f>TRIM(TRUNC('PF_DAILY(Sorted)'!O43,'PF_DAILY(Sorted)'!$K43))</f>
        <v>44598.2</v>
      </c>
      <c r="I47" s="27" t="str">
        <f>TRIM(TRUNC('PF_DAILY(Sorted)'!P43,'PF_DAILY(Sorted)'!$K43))</f>
        <v>44468.6</v>
      </c>
      <c r="J47" s="27" t="str">
        <f>TRIM(TRUNC('PF_DAILY(Sorted)'!Q43,'PF_DAILY(Sorted)'!$K43))</f>
        <v>44256.3</v>
      </c>
      <c r="K47" s="27" t="str">
        <f>TRIM(TRUNC('PF_DAILY(Sorted)'!R43,'PF_DAILY(Sorted)'!$K43))</f>
        <v>306.9</v>
      </c>
      <c r="L47" s="27" t="str">
        <f>TRIM(TRUNC('PF_DAILY(Sorted)'!S43,'PF_DAILY(Sorted)'!$K43))</f>
        <v>42.7</v>
      </c>
      <c r="M47" s="27" t="str">
        <f>TRIM(TRUNC('PF_DAILY(Sorted)'!T43,'PF_DAILY(Sorted)'!$K43))</f>
        <v>174.8</v>
      </c>
      <c r="N47" s="29">
        <f>'PF_DAILY(Sorted)'!U43</f>
        <v>3.9199999999999999E-3</v>
      </c>
    </row>
    <row r="48" spans="2:14" s="8" customFormat="1" ht="55" customHeight="1" x14ac:dyDescent="0.3">
      <c r="B48" s="22">
        <v>43</v>
      </c>
      <c r="C48" s="23" t="str">
        <f>'PF_DAILY(Sorted)'!H44</f>
        <v>黄金/日元</v>
      </c>
      <c r="D48" s="23" t="str">
        <f>'PF_DAILY(Sorted)'!E44</f>
        <v>XAUJPY</v>
      </c>
      <c r="E48" s="24" t="str">
        <f>TRIM(TRUNC('PF_DAILY(Sorted)'!L44,'PF_DAILY(Sorted)'!$K44))</f>
        <v>484710</v>
      </c>
      <c r="F48" s="24" t="str">
        <f>TRIM(TRUNC('PF_DAILY(Sorted)'!M44,'PF_DAILY(Sorted)'!$K44))</f>
        <v>487428</v>
      </c>
      <c r="G48" s="24" t="str">
        <f>TRIM(TRUNC('PF_DAILY(Sorted)'!N44,'PF_DAILY(Sorted)'!$K44))</f>
        <v>483556</v>
      </c>
      <c r="H48" s="24" t="str">
        <f>TRIM(TRUNC('PF_DAILY(Sorted)'!O44,'PF_DAILY(Sorted)'!$K44))</f>
        <v>486046</v>
      </c>
      <c r="I48" s="24" t="str">
        <f>TRIM(TRUNC('PF_DAILY(Sorted)'!P44,'PF_DAILY(Sorted)'!$K44))</f>
        <v>484710</v>
      </c>
      <c r="J48" s="24" t="str">
        <f>TRIM(TRUNC('PF_DAILY(Sorted)'!Q44,'PF_DAILY(Sorted)'!$K44))</f>
        <v>484710</v>
      </c>
      <c r="K48" s="24" t="str">
        <f>TRIM(TRUNC('PF_DAILY(Sorted)'!R44,'PF_DAILY(Sorted)'!$K44))</f>
        <v>2718</v>
      </c>
      <c r="L48" s="24" t="str">
        <f>TRIM(TRUNC('PF_DAILY(Sorted)'!S44,'PF_DAILY(Sorted)'!$K44))</f>
        <v>1154</v>
      </c>
      <c r="M48" s="24" t="str">
        <f>TRIM(TRUNC('PF_DAILY(Sorted)'!T44,'PF_DAILY(Sorted)'!$K44))</f>
        <v>1936</v>
      </c>
      <c r="N48" s="28">
        <f>'PF_DAILY(Sorted)'!U44</f>
        <v>3.98E-3</v>
      </c>
    </row>
    <row r="49" spans="2:14" s="8" customFormat="1" ht="55" customHeight="1" x14ac:dyDescent="0.3">
      <c r="B49" s="25">
        <v>44</v>
      </c>
      <c r="C49" s="26" t="str">
        <f>'PF_DAILY(Sorted)'!H45</f>
        <v>纳斯达克</v>
      </c>
      <c r="D49" s="26" t="str">
        <f>'PF_DAILY(Sorted)'!E45</f>
        <v>NAS100</v>
      </c>
      <c r="E49" s="27" t="str">
        <f>TRIM(TRUNC('PF_DAILY(Sorted)'!L45,'PF_DAILY(Sorted)'!$K45))</f>
        <v>22851.5</v>
      </c>
      <c r="F49" s="27" t="str">
        <f>TRIM(TRUNC('PF_DAILY(Sorted)'!M45,'PF_DAILY(Sorted)'!$K45))</f>
        <v>22900.1</v>
      </c>
      <c r="G49" s="27" t="str">
        <f>TRIM(TRUNC('PF_DAILY(Sorted)'!N45,'PF_DAILY(Sorted)'!$K45))</f>
        <v>22712.9</v>
      </c>
      <c r="H49" s="27" t="str">
        <f>TRIM(TRUNC('PF_DAILY(Sorted)'!O45,'PF_DAILY(Sorted)'!$K45))</f>
        <v>22820</v>
      </c>
      <c r="I49" s="27" t="str">
        <f>TRIM(TRUNC('PF_DAILY(Sorted)'!P45,'PF_DAILY(Sorted)'!$K45))</f>
        <v>22851.5</v>
      </c>
      <c r="J49" s="27" t="str">
        <f>TRIM(TRUNC('PF_DAILY(Sorted)'!Q45,'PF_DAILY(Sorted)'!$K45))</f>
        <v>22851.5</v>
      </c>
      <c r="K49" s="27" t="str">
        <f>TRIM(TRUNC('PF_DAILY(Sorted)'!R45,'PF_DAILY(Sorted)'!$K45))</f>
        <v>48.6</v>
      </c>
      <c r="L49" s="27" t="str">
        <f>TRIM(TRUNC('PF_DAILY(Sorted)'!S45,'PF_DAILY(Sorted)'!$K45))</f>
        <v>138.6</v>
      </c>
      <c r="M49" s="27" t="str">
        <f>TRIM(TRUNC('PF_DAILY(Sorted)'!T45,'PF_DAILY(Sorted)'!$K45))</f>
        <v>93.6</v>
      </c>
      <c r="N49" s="29">
        <f>'PF_DAILY(Sorted)'!U45</f>
        <v>4.1000000000000003E-3</v>
      </c>
    </row>
    <row r="50" spans="2:14" s="8" customFormat="1" ht="55" customHeight="1" x14ac:dyDescent="0.3">
      <c r="B50" s="22">
        <v>45</v>
      </c>
      <c r="C50" s="23" t="str">
        <f>'PF_DAILY(Sorted)'!H46</f>
        <v>美元/匈牙利福林</v>
      </c>
      <c r="D50" s="23" t="str">
        <f>'PF_DAILY(Sorted)'!E46</f>
        <v>USDHUF</v>
      </c>
      <c r="E50" s="24" t="str">
        <f>TRIM(TRUNC('PF_DAILY(Sorted)'!L46,'PF_DAILY(Sorted)'!$K46))</f>
        <v>340.656</v>
      </c>
      <c r="F50" s="24" t="str">
        <f>TRIM(TRUNC('PF_DAILY(Sorted)'!M46,'PF_DAILY(Sorted)'!$K46))</f>
        <v>341.96</v>
      </c>
      <c r="G50" s="24" t="str">
        <f>TRIM(TRUNC('PF_DAILY(Sorted)'!N46,'PF_DAILY(Sorted)'!$K46))</f>
        <v>339.773</v>
      </c>
      <c r="H50" s="24" t="str">
        <f>TRIM(TRUNC('PF_DAILY(Sorted)'!O46,'PF_DAILY(Sorted)'!$K46))</f>
        <v>340.61</v>
      </c>
      <c r="I50" s="24" t="str">
        <f>TRIM(TRUNC('PF_DAILY(Sorted)'!P46,'PF_DAILY(Sorted)'!$K46))</f>
        <v>343.926</v>
      </c>
      <c r="J50" s="24" t="str">
        <f>TRIM(TRUNC('PF_DAILY(Sorted)'!Q46,'PF_DAILY(Sorted)'!$K46))</f>
        <v>340.656</v>
      </c>
      <c r="K50" s="24" t="str">
        <f>TRIM(TRUNC('PF_DAILY(Sorted)'!R46,'PF_DAILY(Sorted)'!$K46))</f>
        <v>1.966</v>
      </c>
      <c r="L50" s="24" t="str">
        <f>TRIM(TRUNC('PF_DAILY(Sorted)'!S46,'PF_DAILY(Sorted)'!$K46))</f>
        <v>0.883</v>
      </c>
      <c r="M50" s="24" t="str">
        <f>TRIM(TRUNC('PF_DAILY(Sorted)'!T46,'PF_DAILY(Sorted)'!$K46))</f>
        <v>1.424</v>
      </c>
      <c r="N50" s="28">
        <f>'PF_DAILY(Sorted)'!U46</f>
        <v>4.1799999999999997E-3</v>
      </c>
    </row>
    <row r="51" spans="2:14" s="10" customFormat="1" ht="55" customHeight="1" x14ac:dyDescent="0.3">
      <c r="B51" s="25">
        <v>46</v>
      </c>
      <c r="C51" s="26" t="str">
        <f>'PF_DAILY(Sorted)'!H47</f>
        <v>欧元/挪威克朗</v>
      </c>
      <c r="D51" s="26" t="str">
        <f>'PF_DAILY(Sorted)'!E47</f>
        <v>EURNOK</v>
      </c>
      <c r="E51" s="27" t="str">
        <f>TRIM(TRUNC('PF_DAILY(Sorted)'!L47,'PF_DAILY(Sorted)'!$K47))</f>
        <v>11.81686</v>
      </c>
      <c r="F51" s="27" t="str">
        <f>TRIM(TRUNC('PF_DAILY(Sorted)'!M47,'PF_DAILY(Sorted)'!$K47))</f>
        <v>11.84234</v>
      </c>
      <c r="G51" s="27" t="str">
        <f>TRIM(TRUNC('PF_DAILY(Sorted)'!N47,'PF_DAILY(Sorted)'!$K47))</f>
        <v>11.77254</v>
      </c>
      <c r="H51" s="27" t="str">
        <f>TRIM(TRUNC('PF_DAILY(Sorted)'!O47,'PF_DAILY(Sorted)'!$K47))</f>
        <v>11.77254</v>
      </c>
      <c r="I51" s="27" t="str">
        <f>TRIM(TRUNC('PF_DAILY(Sorted)'!P47,'PF_DAILY(Sorted)'!$K47))</f>
        <v>11.89927</v>
      </c>
      <c r="J51" s="27" t="str">
        <f>TRIM(TRUNC('PF_DAILY(Sorted)'!Q47,'PF_DAILY(Sorted)'!$K47))</f>
        <v>11.81686</v>
      </c>
      <c r="K51" s="27" t="str">
        <f>TRIM(TRUNC('PF_DAILY(Sorted)'!R47,'PF_DAILY(Sorted)'!$K47))</f>
        <v>0.05693</v>
      </c>
      <c r="L51" s="27" t="str">
        <f>TRIM(TRUNC('PF_DAILY(Sorted)'!S47,'PF_DAILY(Sorted)'!$K47))</f>
        <v>0.04432</v>
      </c>
      <c r="M51" s="27" t="str">
        <f>TRIM(TRUNC('PF_DAILY(Sorted)'!T47,'PF_DAILY(Sorted)'!$K47))</f>
        <v>0.05063</v>
      </c>
      <c r="N51" s="29">
        <f>'PF_DAILY(Sorted)'!U47</f>
        <v>4.3E-3</v>
      </c>
    </row>
    <row r="52" spans="2:14" s="11" customFormat="1" ht="55" customHeight="1" x14ac:dyDescent="0.3">
      <c r="B52" s="22">
        <v>47</v>
      </c>
      <c r="C52" s="23" t="str">
        <f>'PF_DAILY(Sorted)'!H48</f>
        <v>欧元/瑞士法郎</v>
      </c>
      <c r="D52" s="23" t="str">
        <f>'PF_DAILY(Sorted)'!E48</f>
        <v>EURCHF</v>
      </c>
      <c r="E52" s="24" t="str">
        <f>TRIM(TRUNC('PF_DAILY(Sorted)'!L48,'PF_DAILY(Sorted)'!$K48))</f>
        <v>0.92996</v>
      </c>
      <c r="F52" s="24" t="str">
        <f>TRIM(TRUNC('PF_DAILY(Sorted)'!M48,'PF_DAILY(Sorted)'!$K48))</f>
        <v>0.93275</v>
      </c>
      <c r="G52" s="24" t="str">
        <f>TRIM(TRUNC('PF_DAILY(Sorted)'!N48,'PF_DAILY(Sorted)'!$K48))</f>
        <v>0.92962</v>
      </c>
      <c r="H52" s="24" t="str">
        <f>TRIM(TRUNC('PF_DAILY(Sorted)'!O48,'PF_DAILY(Sorted)'!$K48))</f>
        <v>0.93226</v>
      </c>
      <c r="I52" s="24" t="str">
        <f>TRIM(TRUNC('PF_DAILY(Sorted)'!P48,'PF_DAILY(Sorted)'!$K48))</f>
        <v>0.93013</v>
      </c>
      <c r="J52" s="24" t="str">
        <f>TRIM(TRUNC('PF_DAILY(Sorted)'!Q48,'PF_DAILY(Sorted)'!$K48))</f>
        <v>0.924</v>
      </c>
      <c r="K52" s="24" t="str">
        <f>TRIM(TRUNC('PF_DAILY(Sorted)'!R48,'PF_DAILY(Sorted)'!$K48))</f>
        <v>0.00262</v>
      </c>
      <c r="L52" s="24" t="str">
        <f>TRIM(TRUNC('PF_DAILY(Sorted)'!S48,'PF_DAILY(Sorted)'!$K48))</f>
        <v>0.00562</v>
      </c>
      <c r="M52" s="24" t="str">
        <f>TRIM(TRUNC('PF_DAILY(Sorted)'!T48,'PF_DAILY(Sorted)'!$K48))</f>
        <v>0.00412</v>
      </c>
      <c r="N52" s="28">
        <f>'PF_DAILY(Sorted)'!U48</f>
        <v>4.4200000000000003E-3</v>
      </c>
    </row>
    <row r="53" spans="2:14" s="8" customFormat="1" ht="55" customHeight="1" x14ac:dyDescent="0.3">
      <c r="B53" s="25">
        <v>48</v>
      </c>
      <c r="C53" s="26" t="str">
        <f>'PF_DAILY(Sorted)'!H49</f>
        <v>瑞士法郎/匈牙利福林</v>
      </c>
      <c r="D53" s="26" t="str">
        <f>'PF_DAILY(Sorted)'!E49</f>
        <v>CHFHUF</v>
      </c>
      <c r="E53" s="27" t="str">
        <f>TRIM(TRUNC('PF_DAILY(Sorted)'!L49,'PF_DAILY(Sorted)'!$K49))</f>
        <v>428.596</v>
      </c>
      <c r="F53" s="27" t="str">
        <f>TRIM(TRUNC('PF_DAILY(Sorted)'!M49,'PF_DAILY(Sorted)'!$K49))</f>
        <v>429.38</v>
      </c>
      <c r="G53" s="27" t="str">
        <f>TRIM(TRUNC('PF_DAILY(Sorted)'!N49,'PF_DAILY(Sorted)'!$K49))</f>
        <v>426.931</v>
      </c>
      <c r="H53" s="27" t="str">
        <f>TRIM(TRUNC('PF_DAILY(Sorted)'!O49,'PF_DAILY(Sorted)'!$K49))</f>
        <v>427.057</v>
      </c>
      <c r="I53" s="27" t="str">
        <f>TRIM(TRUNC('PF_DAILY(Sorted)'!P49,'PF_DAILY(Sorted)'!$K49))</f>
        <v>428.596</v>
      </c>
      <c r="J53" s="27" t="str">
        <f>TRIM(TRUNC('PF_DAILY(Sorted)'!Q49,'PF_DAILY(Sorted)'!$K49))</f>
        <v>423.879</v>
      </c>
      <c r="K53" s="27" t="str">
        <f>TRIM(TRUNC('PF_DAILY(Sorted)'!R49,'PF_DAILY(Sorted)'!$K49))</f>
        <v>0.784</v>
      </c>
      <c r="L53" s="27" t="str">
        <f>TRIM(TRUNC('PF_DAILY(Sorted)'!S49,'PF_DAILY(Sorted)'!$K49))</f>
        <v>3.052</v>
      </c>
      <c r="M53" s="27" t="str">
        <f>TRIM(TRUNC('PF_DAILY(Sorted)'!T49,'PF_DAILY(Sorted)'!$K49))</f>
        <v>1.918</v>
      </c>
      <c r="N53" s="29">
        <f>'PF_DAILY(Sorted)'!U49</f>
        <v>4.4900000000000001E-3</v>
      </c>
    </row>
    <row r="54" spans="2:14" s="8" customFormat="1" ht="55" customHeight="1" x14ac:dyDescent="0.3">
      <c r="B54" s="22">
        <v>49</v>
      </c>
      <c r="C54" s="23" t="str">
        <f>'PF_DAILY(Sorted)'!H50</f>
        <v>欧元/澳元</v>
      </c>
      <c r="D54" s="23" t="str">
        <f>'PF_DAILY(Sorted)'!E50</f>
        <v>EURAUD</v>
      </c>
      <c r="E54" s="24" t="str">
        <f>TRIM(TRUNC('PF_DAILY(Sorted)'!L50,'PF_DAILY(Sorted)'!$K50))</f>
        <v>1.79088</v>
      </c>
      <c r="F54" s="24" t="str">
        <f>TRIM(TRUNC('PF_DAILY(Sorted)'!M50,'PF_DAILY(Sorted)'!$K50))</f>
        <v>1.79641</v>
      </c>
      <c r="G54" s="24" t="str">
        <f>TRIM(TRUNC('PF_DAILY(Sorted)'!N50,'PF_DAILY(Sorted)'!$K50))</f>
        <v>1.77418</v>
      </c>
      <c r="H54" s="24" t="str">
        <f>TRIM(TRUNC('PF_DAILY(Sorted)'!O50,'PF_DAILY(Sorted)'!$K50))</f>
        <v>1.77559</v>
      </c>
      <c r="I54" s="24" t="str">
        <f>TRIM(TRUNC('PF_DAILY(Sorted)'!P50,'PF_DAILY(Sorted)'!$K50))</f>
        <v>1.79088</v>
      </c>
      <c r="J54" s="24" t="str">
        <f>TRIM(TRUNC('PF_DAILY(Sorted)'!Q50,'PF_DAILY(Sorted)'!$K50))</f>
        <v>1.76374</v>
      </c>
      <c r="K54" s="24" t="str">
        <f>TRIM(TRUNC('PF_DAILY(Sorted)'!R50,'PF_DAILY(Sorted)'!$K50))</f>
        <v>0.00553</v>
      </c>
      <c r="L54" s="24" t="str">
        <f>TRIM(TRUNC('PF_DAILY(Sorted)'!S50,'PF_DAILY(Sorted)'!$K50))</f>
        <v>0.01044</v>
      </c>
      <c r="M54" s="24" t="str">
        <f>TRIM(TRUNC('PF_DAILY(Sorted)'!T50,'PF_DAILY(Sorted)'!$K50))</f>
        <v>0.00799</v>
      </c>
      <c r="N54" s="28">
        <f>'PF_DAILY(Sorted)'!U50</f>
        <v>4.4999999999999997E-3</v>
      </c>
    </row>
    <row r="55" spans="2:14" s="8" customFormat="1" ht="55" customHeight="1" x14ac:dyDescent="0.3">
      <c r="B55" s="25">
        <v>50</v>
      </c>
      <c r="C55" s="26" t="str">
        <f>'PF_DAILY(Sorted)'!H51</f>
        <v>英镑/日元</v>
      </c>
      <c r="D55" s="26" t="str">
        <f>'PF_DAILY(Sorted)'!E51</f>
        <v>GBPJPY</v>
      </c>
      <c r="E55" s="27" t="str">
        <f>TRIM(TRUNC('PF_DAILY(Sorted)'!L51,'PF_DAILY(Sorted)'!$K51))</f>
        <v>198.576</v>
      </c>
      <c r="F55" s="27" t="str">
        <f>TRIM(TRUNC('PF_DAILY(Sorted)'!M51,'PF_DAILY(Sorted)'!$K51))</f>
        <v>199.229</v>
      </c>
      <c r="G55" s="27" t="str">
        <f>TRIM(TRUNC('PF_DAILY(Sorted)'!N51,'PF_DAILY(Sorted)'!$K51))</f>
        <v>198.355</v>
      </c>
      <c r="H55" s="27" t="str">
        <f>TRIM(TRUNC('PF_DAILY(Sorted)'!O51,'PF_DAILY(Sorted)'!$K51))</f>
        <v>198.507</v>
      </c>
      <c r="I55" s="27" t="str">
        <f>TRIM(TRUNC('PF_DAILY(Sorted)'!P51,'PF_DAILY(Sorted)'!$K51))</f>
        <v>199.718</v>
      </c>
      <c r="J55" s="27" t="str">
        <f>TRIM(TRUNC('PF_DAILY(Sorted)'!Q51,'PF_DAILY(Sorted)'!$K51))</f>
        <v>197.049</v>
      </c>
      <c r="K55" s="27" t="str">
        <f>TRIM(TRUNC('PF_DAILY(Sorted)'!R51,'PF_DAILY(Sorted)'!$K51))</f>
        <v>0.489</v>
      </c>
      <c r="L55" s="27" t="str">
        <f>TRIM(TRUNC('PF_DAILY(Sorted)'!S51,'PF_DAILY(Sorted)'!$K51))</f>
        <v>1.306</v>
      </c>
      <c r="M55" s="27" t="str">
        <f>TRIM(TRUNC('PF_DAILY(Sorted)'!T51,'PF_DAILY(Sorted)'!$K51))</f>
        <v>0.897</v>
      </c>
      <c r="N55" s="29">
        <f>'PF_DAILY(Sorted)'!U51</f>
        <v>4.5199999999999997E-3</v>
      </c>
    </row>
    <row r="56" spans="2:14" s="8" customFormat="1" ht="55" customHeight="1" x14ac:dyDescent="0.3">
      <c r="B56" s="22">
        <v>51</v>
      </c>
      <c r="C56" s="23" t="str">
        <f>'PF_DAILY(Sorted)'!H52</f>
        <v>黄金/澳元</v>
      </c>
      <c r="D56" s="23" t="str">
        <f>'PF_DAILY(Sorted)'!E52</f>
        <v>XAUAUD</v>
      </c>
      <c r="E56" s="24" t="str">
        <f>TRIM(TRUNC('PF_DAILY(Sorted)'!L52,'PF_DAILY(Sorted)'!$K52))</f>
        <v>5068.6</v>
      </c>
      <c r="F56" s="24" t="str">
        <f>TRIM(TRUNC('PF_DAILY(Sorted)'!M52,'PF_DAILY(Sorted)'!$K52))</f>
        <v>5082.72</v>
      </c>
      <c r="G56" s="24" t="str">
        <f>TRIM(TRUNC('PF_DAILY(Sorted)'!N52,'PF_DAILY(Sorted)'!$K52))</f>
        <v>5036.93</v>
      </c>
      <c r="H56" s="24" t="str">
        <f>TRIM(TRUNC('PF_DAILY(Sorted)'!O52,'PF_DAILY(Sorted)'!$K52))</f>
        <v>5043.84</v>
      </c>
      <c r="I56" s="24" t="str">
        <f>TRIM(TRUNC('PF_DAILY(Sorted)'!P52,'PF_DAILY(Sorted)'!$K52))</f>
        <v>5068.6</v>
      </c>
      <c r="J56" s="24" t="str">
        <f>TRIM(TRUNC('PF_DAILY(Sorted)'!Q52,'PF_DAILY(Sorted)'!$K52))</f>
        <v>5068.6</v>
      </c>
      <c r="K56" s="24" t="str">
        <f>TRIM(TRUNC('PF_DAILY(Sorted)'!R52,'PF_DAILY(Sorted)'!$K52))</f>
        <v>14.12</v>
      </c>
      <c r="L56" s="24" t="str">
        <f>TRIM(TRUNC('PF_DAILY(Sorted)'!S52,'PF_DAILY(Sorted)'!$K52))</f>
        <v>31.67</v>
      </c>
      <c r="M56" s="24" t="str">
        <f>TRIM(TRUNC('PF_DAILY(Sorted)'!T52,'PF_DAILY(Sorted)'!$K52))</f>
        <v>22.89</v>
      </c>
      <c r="N56" s="28">
        <f>'PF_DAILY(Sorted)'!U52</f>
        <v>4.5399999999999998E-3</v>
      </c>
    </row>
    <row r="57" spans="2:14" s="9" customFormat="1" ht="55" customHeight="1" x14ac:dyDescent="0.3">
      <c r="B57" s="25">
        <v>52</v>
      </c>
      <c r="C57" s="26" t="str">
        <f>'PF_DAILY(Sorted)'!H53</f>
        <v>黄金/瑞士法郎</v>
      </c>
      <c r="D57" s="26" t="str">
        <f>'PF_DAILY(Sorted)'!E53</f>
        <v>XAUCHF</v>
      </c>
      <c r="E57" s="27" t="str">
        <f>TRIM(TRUNC('PF_DAILY(Sorted)'!L53,'PF_DAILY(Sorted)'!$K53))</f>
        <v>2630.13</v>
      </c>
      <c r="F57" s="27" t="str">
        <f>TRIM(TRUNC('PF_DAILY(Sorted)'!M53,'PF_DAILY(Sorted)'!$K53))</f>
        <v>2652.01</v>
      </c>
      <c r="G57" s="27" t="str">
        <f>TRIM(TRUNC('PF_DAILY(Sorted)'!N53,'PF_DAILY(Sorted)'!$K53))</f>
        <v>2627.57</v>
      </c>
      <c r="H57" s="27" t="str">
        <f>TRIM(TRUNC('PF_DAILY(Sorted)'!O53,'PF_DAILY(Sorted)'!$K53))</f>
        <v>2648.2</v>
      </c>
      <c r="I57" s="27" t="str">
        <f>TRIM(TRUNC('PF_DAILY(Sorted)'!P53,'PF_DAILY(Sorted)'!$K53))</f>
        <v>2630.13</v>
      </c>
      <c r="J57" s="27" t="str">
        <f>TRIM(TRUNC('PF_DAILY(Sorted)'!Q53,'PF_DAILY(Sorted)'!$K53))</f>
        <v>2630.13</v>
      </c>
      <c r="K57" s="27" t="str">
        <f>TRIM(TRUNC('PF_DAILY(Sorted)'!R53,'PF_DAILY(Sorted)'!$K53))</f>
        <v>21.88</v>
      </c>
      <c r="L57" s="27" t="str">
        <f>TRIM(TRUNC('PF_DAILY(Sorted)'!S53,'PF_DAILY(Sorted)'!$K53))</f>
        <v>2.56</v>
      </c>
      <c r="M57" s="27" t="str">
        <f>TRIM(TRUNC('PF_DAILY(Sorted)'!T53,'PF_DAILY(Sorted)'!$K53))</f>
        <v>12.22</v>
      </c>
      <c r="N57" s="29">
        <f>'PF_DAILY(Sorted)'!U53</f>
        <v>4.6100000000000004E-3</v>
      </c>
    </row>
    <row r="58" spans="2:14" s="8" customFormat="1" ht="55" customHeight="1" x14ac:dyDescent="0.3">
      <c r="B58" s="22">
        <v>53</v>
      </c>
      <c r="C58" s="23" t="str">
        <f>'PF_DAILY(Sorted)'!H54</f>
        <v>英镑/新西兰元</v>
      </c>
      <c r="D58" s="23" t="str">
        <f>'PF_DAILY(Sorted)'!E54</f>
        <v>GBPNZD</v>
      </c>
      <c r="E58" s="24" t="str">
        <f>TRIM(TRUNC('PF_DAILY(Sorted)'!L54,'PF_DAILY(Sorted)'!$K54))</f>
        <v>2.25839</v>
      </c>
      <c r="F58" s="24" t="str">
        <f>TRIM(TRUNC('PF_DAILY(Sorted)'!M54,'PF_DAILY(Sorted)'!$K54))</f>
        <v>2.26697</v>
      </c>
      <c r="G58" s="24" t="str">
        <f>TRIM(TRUNC('PF_DAILY(Sorted)'!N54,'PF_DAILY(Sorted)'!$K54))</f>
        <v>2.24847</v>
      </c>
      <c r="H58" s="24" t="str">
        <f>TRIM(TRUNC('PF_DAILY(Sorted)'!O54,'PF_DAILY(Sorted)'!$K54))</f>
        <v>2.24867</v>
      </c>
      <c r="I58" s="24" t="str">
        <f>TRIM(TRUNC('PF_DAILY(Sorted)'!P54,'PF_DAILY(Sorted)'!$K54))</f>
        <v>2.28099</v>
      </c>
      <c r="J58" s="24" t="str">
        <f>TRIM(TRUNC('PF_DAILY(Sorted)'!Q54,'PF_DAILY(Sorted)'!$K54))</f>
        <v>2.25573</v>
      </c>
      <c r="K58" s="24" t="str">
        <f>TRIM(TRUNC('PF_DAILY(Sorted)'!R54,'PF_DAILY(Sorted)'!$K54))</f>
        <v>0.01402</v>
      </c>
      <c r="L58" s="24" t="str">
        <f>TRIM(TRUNC('PF_DAILY(Sorted)'!S54,'PF_DAILY(Sorted)'!$K54))</f>
        <v>0.00726</v>
      </c>
      <c r="M58" s="24" t="str">
        <f>TRIM(TRUNC('PF_DAILY(Sorted)'!T54,'PF_DAILY(Sorted)'!$K54))</f>
        <v>0.01064</v>
      </c>
      <c r="N58" s="28">
        <f>'PF_DAILY(Sorted)'!U54</f>
        <v>4.7299999999999998E-3</v>
      </c>
    </row>
    <row r="59" spans="2:14" s="8" customFormat="1" ht="55" customHeight="1" x14ac:dyDescent="0.3">
      <c r="B59" s="25">
        <v>54</v>
      </c>
      <c r="C59" s="26" t="str">
        <f>'PF_DAILY(Sorted)'!H55</f>
        <v>欧元/日元</v>
      </c>
      <c r="D59" s="26" t="str">
        <f>'PF_DAILY(Sorted)'!E55</f>
        <v>EURJPY</v>
      </c>
      <c r="E59" s="27" t="str">
        <f>TRIM(TRUNC('PF_DAILY(Sorted)'!L55,'PF_DAILY(Sorted)'!$K55))</f>
        <v>171.279</v>
      </c>
      <c r="F59" s="27" t="str">
        <f>TRIM(TRUNC('PF_DAILY(Sorted)'!M55,'PF_DAILY(Sorted)'!$K55))</f>
        <v>171.767</v>
      </c>
      <c r="G59" s="27" t="str">
        <f>TRIM(TRUNC('PF_DAILY(Sorted)'!N55,'PF_DAILY(Sorted)'!$K55))</f>
        <v>170.924</v>
      </c>
      <c r="H59" s="27" t="str">
        <f>TRIM(TRUNC('PF_DAILY(Sorted)'!O55,'PF_DAILY(Sorted)'!$K55))</f>
        <v>171.079</v>
      </c>
      <c r="I59" s="27" t="str">
        <f>TRIM(TRUNC('PF_DAILY(Sorted)'!P55,'PF_DAILY(Sorted)'!$K55))</f>
        <v>171.279</v>
      </c>
      <c r="J59" s="27" t="str">
        <f>TRIM(TRUNC('PF_DAILY(Sorted)'!Q55,'PF_DAILY(Sorted)'!$K55))</f>
        <v>169.764</v>
      </c>
      <c r="K59" s="27" t="str">
        <f>TRIM(TRUNC('PF_DAILY(Sorted)'!R55,'PF_DAILY(Sorted)'!$K55))</f>
        <v>0.488</v>
      </c>
      <c r="L59" s="27" t="str">
        <f>TRIM(TRUNC('PF_DAILY(Sorted)'!S55,'PF_DAILY(Sorted)'!$K55))</f>
        <v>1.16</v>
      </c>
      <c r="M59" s="27" t="str">
        <f>TRIM(TRUNC('PF_DAILY(Sorted)'!T55,'PF_DAILY(Sorted)'!$K55))</f>
        <v>0.824</v>
      </c>
      <c r="N59" s="29">
        <f>'PF_DAILY(Sorted)'!U55</f>
        <v>4.8199999999999996E-3</v>
      </c>
    </row>
    <row r="60" spans="2:14" s="8" customFormat="1" ht="55" customHeight="1" x14ac:dyDescent="0.3">
      <c r="B60" s="22">
        <v>55</v>
      </c>
      <c r="C60" s="23" t="str">
        <f>'PF_DAILY(Sorted)'!H56</f>
        <v>欧元/捷克克朗</v>
      </c>
      <c r="D60" s="23" t="str">
        <f>'PF_DAILY(Sorted)'!E56</f>
        <v>EURCZK</v>
      </c>
      <c r="E60" s="24" t="str">
        <f>TRIM(TRUNC('PF_DAILY(Sorted)'!L56,'PF_DAILY(Sorted)'!$K56))</f>
        <v>24.636</v>
      </c>
      <c r="F60" s="24" t="str">
        <f>TRIM(TRUNC('PF_DAILY(Sorted)'!M56,'PF_DAILY(Sorted)'!$K56))</f>
        <v>24.666</v>
      </c>
      <c r="G60" s="24" t="str">
        <f>TRIM(TRUNC('PF_DAILY(Sorted)'!N56,'PF_DAILY(Sorted)'!$K56))</f>
        <v>24.54</v>
      </c>
      <c r="H60" s="24" t="str">
        <f>TRIM(TRUNC('PF_DAILY(Sorted)'!O56,'PF_DAILY(Sorted)'!$K56))</f>
        <v>24.62</v>
      </c>
      <c r="I60" s="24" t="str">
        <f>TRIM(TRUNC('PF_DAILY(Sorted)'!P56,'PF_DAILY(Sorted)'!$K56))</f>
        <v>24.8088</v>
      </c>
      <c r="J60" s="24" t="str">
        <f>TRIM(TRUNC('PF_DAILY(Sorted)'!Q56,'PF_DAILY(Sorted)'!$K56))</f>
        <v>24.636</v>
      </c>
      <c r="K60" s="24" t="str">
        <f>TRIM(TRUNC('PF_DAILY(Sorted)'!R56,'PF_DAILY(Sorted)'!$K56))</f>
        <v>0.1428</v>
      </c>
      <c r="L60" s="24" t="str">
        <f>TRIM(TRUNC('PF_DAILY(Sorted)'!S56,'PF_DAILY(Sorted)'!$K56))</f>
        <v>0.096</v>
      </c>
      <c r="M60" s="24" t="str">
        <f>TRIM(TRUNC('PF_DAILY(Sorted)'!T56,'PF_DAILY(Sorted)'!$K56))</f>
        <v>0.1194</v>
      </c>
      <c r="N60" s="28">
        <f>'PF_DAILY(Sorted)'!U56</f>
        <v>4.8500000000000001E-3</v>
      </c>
    </row>
    <row r="61" spans="2:14" s="10" customFormat="1" ht="55" customHeight="1" x14ac:dyDescent="0.3">
      <c r="B61" s="25">
        <v>56</v>
      </c>
      <c r="C61" s="26" t="str">
        <f>'PF_DAILY(Sorted)'!H57</f>
        <v>美元/波兰兹罗提</v>
      </c>
      <c r="D61" s="26" t="str">
        <f>'PF_DAILY(Sorted)'!E57</f>
        <v>USDPLN</v>
      </c>
      <c r="E61" s="27" t="str">
        <f>TRIM(TRUNC('PF_DAILY(Sorted)'!L57,'PF_DAILY(Sorted)'!$K57))</f>
        <v>3.61615</v>
      </c>
      <c r="F61" s="27" t="str">
        <f>TRIM(TRUNC('PF_DAILY(Sorted)'!M57,'PF_DAILY(Sorted)'!$K57))</f>
        <v>3.64663</v>
      </c>
      <c r="G61" s="27" t="str">
        <f>TRIM(TRUNC('PF_DAILY(Sorted)'!N57,'PF_DAILY(Sorted)'!$K57))</f>
        <v>3.61027</v>
      </c>
      <c r="H61" s="27" t="str">
        <f>TRIM(TRUNC('PF_DAILY(Sorted)'!O57,'PF_DAILY(Sorted)'!$K57))</f>
        <v>3.63225</v>
      </c>
      <c r="I61" s="27" t="str">
        <f>TRIM(TRUNC('PF_DAILY(Sorted)'!P57,'PF_DAILY(Sorted)'!$K57))</f>
        <v>3.67701</v>
      </c>
      <c r="J61" s="27" t="str">
        <f>TRIM(TRUNC('PF_DAILY(Sorted)'!Q57,'PF_DAILY(Sorted)'!$K57))</f>
        <v>3.61615</v>
      </c>
      <c r="K61" s="27" t="str">
        <f>TRIM(TRUNC('PF_DAILY(Sorted)'!R57,'PF_DAILY(Sorted)'!$K57))</f>
        <v>0.03038</v>
      </c>
      <c r="L61" s="27" t="str">
        <f>TRIM(TRUNC('PF_DAILY(Sorted)'!S57,'PF_DAILY(Sorted)'!$K57))</f>
        <v>0.00588</v>
      </c>
      <c r="M61" s="27" t="str">
        <f>TRIM(TRUNC('PF_DAILY(Sorted)'!T57,'PF_DAILY(Sorted)'!$K57))</f>
        <v>0.01813</v>
      </c>
      <c r="N61" s="29">
        <f>'PF_DAILY(Sorted)'!U57</f>
        <v>4.9899999999999996E-3</v>
      </c>
    </row>
    <row r="62" spans="2:14" s="11" customFormat="1" ht="55" customHeight="1" x14ac:dyDescent="0.3">
      <c r="B62" s="22">
        <v>57</v>
      </c>
      <c r="C62" s="23" t="str">
        <f>'PF_DAILY(Sorted)'!H58</f>
        <v>英镑/港元</v>
      </c>
      <c r="D62" s="23" t="str">
        <f>'PF_DAILY(Sorted)'!E58</f>
        <v>GBPHKD</v>
      </c>
      <c r="E62" s="24" t="str">
        <f>TRIM(TRUNC('PF_DAILY(Sorted)'!L58,'PF_DAILY(Sorted)'!$K58))</f>
        <v>10.6585</v>
      </c>
      <c r="F62" s="24" t="str">
        <f>TRIM(TRUNC('PF_DAILY(Sorted)'!M58,'PF_DAILY(Sorted)'!$K58))</f>
        <v>10.6904</v>
      </c>
      <c r="G62" s="24" t="str">
        <f>TRIM(TRUNC('PF_DAILY(Sorted)'!N58,'PF_DAILY(Sorted)'!$K58))</f>
        <v>10.6224</v>
      </c>
      <c r="H62" s="24" t="str">
        <f>TRIM(TRUNC('PF_DAILY(Sorted)'!O58,'PF_DAILY(Sorted)'!$K58))</f>
        <v>10.648</v>
      </c>
      <c r="I62" s="24" t="str">
        <f>TRIM(TRUNC('PF_DAILY(Sorted)'!P58,'PF_DAILY(Sorted)'!$K58))</f>
        <v>10.6907</v>
      </c>
      <c r="J62" s="24" t="str">
        <f>TRIM(TRUNC('PF_DAILY(Sorted)'!Q58,'PF_DAILY(Sorted)'!$K58))</f>
        <v>10.5151</v>
      </c>
      <c r="K62" s="24" t="str">
        <f>TRIM(TRUNC('PF_DAILY(Sorted)'!R58,'PF_DAILY(Sorted)'!$K58))</f>
        <v>0.0003</v>
      </c>
      <c r="L62" s="24" t="str">
        <f>TRIM(TRUNC('PF_DAILY(Sorted)'!S58,'PF_DAILY(Sorted)'!$K58))</f>
        <v>0.1073</v>
      </c>
      <c r="M62" s="24" t="str">
        <f>TRIM(TRUNC('PF_DAILY(Sorted)'!T58,'PF_DAILY(Sorted)'!$K58))</f>
        <v>0.0538</v>
      </c>
      <c r="N62" s="28">
        <f>'PF_DAILY(Sorted)'!U58</f>
        <v>5.0499999999999998E-3</v>
      </c>
    </row>
    <row r="63" spans="2:14" s="8" customFormat="1" ht="55" customHeight="1" x14ac:dyDescent="0.3">
      <c r="B63" s="25">
        <v>58</v>
      </c>
      <c r="C63" s="26" t="str">
        <f>'PF_DAILY(Sorted)'!H59</f>
        <v>瑞士法郎/波兰兹罗提</v>
      </c>
      <c r="D63" s="26" t="str">
        <f>'PF_DAILY(Sorted)'!E59</f>
        <v>CHFPLN</v>
      </c>
      <c r="E63" s="27" t="str">
        <f>TRIM(TRUNC('PF_DAILY(Sorted)'!L59,'PF_DAILY(Sorted)'!$K59))</f>
        <v>4.55101</v>
      </c>
      <c r="F63" s="27" t="str">
        <f>TRIM(TRUNC('PF_DAILY(Sorted)'!M59,'PF_DAILY(Sorted)'!$K59))</f>
        <v>4.5684</v>
      </c>
      <c r="G63" s="27" t="str">
        <f>TRIM(TRUNC('PF_DAILY(Sorted)'!N59,'PF_DAILY(Sorted)'!$K59))</f>
        <v>4.53715</v>
      </c>
      <c r="H63" s="27" t="str">
        <f>TRIM(TRUNC('PF_DAILY(Sorted)'!O59,'PF_DAILY(Sorted)'!$K59))</f>
        <v>4.55468</v>
      </c>
      <c r="I63" s="27" t="str">
        <f>TRIM(TRUNC('PF_DAILY(Sorted)'!P59,'PF_DAILY(Sorted)'!$K59))</f>
        <v>4.55101</v>
      </c>
      <c r="J63" s="27" t="str">
        <f>TRIM(TRUNC('PF_DAILY(Sorted)'!Q59,'PF_DAILY(Sorted)'!$K59))</f>
        <v>4.50708</v>
      </c>
      <c r="K63" s="27" t="str">
        <f>TRIM(TRUNC('PF_DAILY(Sorted)'!R59,'PF_DAILY(Sorted)'!$K59))</f>
        <v>0.01739</v>
      </c>
      <c r="L63" s="27" t="str">
        <f>TRIM(TRUNC('PF_DAILY(Sorted)'!S59,'PF_DAILY(Sorted)'!$K59))</f>
        <v>0.03007</v>
      </c>
      <c r="M63" s="27" t="str">
        <f>TRIM(TRUNC('PF_DAILY(Sorted)'!T59,'PF_DAILY(Sorted)'!$K59))</f>
        <v>0.02373</v>
      </c>
      <c r="N63" s="29">
        <f>'PF_DAILY(Sorted)'!U59</f>
        <v>5.2100000000000002E-3</v>
      </c>
    </row>
    <row r="64" spans="2:14" s="8" customFormat="1" ht="55" customHeight="1" x14ac:dyDescent="0.3">
      <c r="B64" s="22">
        <v>59</v>
      </c>
      <c r="C64" s="23" t="str">
        <f>'PF_DAILY(Sorted)'!H60</f>
        <v>新西兰元/美元</v>
      </c>
      <c r="D64" s="23" t="str">
        <f>'PF_DAILY(Sorted)'!E60</f>
        <v>NZDUSD</v>
      </c>
      <c r="E64" s="24" t="str">
        <f>TRIM(TRUNC('PF_DAILY(Sorted)'!L60,'PF_DAILY(Sorted)'!$K60))</f>
        <v>0.59916</v>
      </c>
      <c r="F64" s="24" t="str">
        <f>TRIM(TRUNC('PF_DAILY(Sorted)'!M60,'PF_DAILY(Sorted)'!$K60))</f>
        <v>0.60345</v>
      </c>
      <c r="G64" s="24" t="str">
        <f>TRIM(TRUNC('PF_DAILY(Sorted)'!N60,'PF_DAILY(Sorted)'!$K60))</f>
        <v>0.59884</v>
      </c>
      <c r="H64" s="24" t="str">
        <f>TRIM(TRUNC('PF_DAILY(Sorted)'!O60,'PF_DAILY(Sorted)'!$K60))</f>
        <v>0.60316</v>
      </c>
      <c r="I64" s="24" t="str">
        <f>TRIM(TRUNC('PF_DAILY(Sorted)'!P60,'PF_DAILY(Sorted)'!$K60))</f>
        <v>0.60947</v>
      </c>
      <c r="J64" s="24" t="str">
        <f>TRIM(TRUNC('PF_DAILY(Sorted)'!Q60,'PF_DAILY(Sorted)'!$K60))</f>
        <v>0.59916</v>
      </c>
      <c r="K64" s="24" t="str">
        <f>TRIM(TRUNC('PF_DAILY(Sorted)'!R60,'PF_DAILY(Sorted)'!$K60))</f>
        <v>0.00602</v>
      </c>
      <c r="L64" s="24" t="str">
        <f>TRIM(TRUNC('PF_DAILY(Sorted)'!S60,'PF_DAILY(Sorted)'!$K60))</f>
        <v>0.00032</v>
      </c>
      <c r="M64" s="24" t="str">
        <f>TRIM(TRUNC('PF_DAILY(Sorted)'!T60,'PF_DAILY(Sorted)'!$K60))</f>
        <v>0.00317</v>
      </c>
      <c r="N64" s="28">
        <f>'PF_DAILY(Sorted)'!U60</f>
        <v>5.2599999999999999E-3</v>
      </c>
    </row>
    <row r="65" spans="2:14" s="8" customFormat="1" ht="55" customHeight="1" x14ac:dyDescent="0.3">
      <c r="B65" s="25">
        <v>60</v>
      </c>
      <c r="C65" s="26" t="str">
        <f>'PF_DAILY(Sorted)'!H61</f>
        <v>美元/以色列新锡克尔</v>
      </c>
      <c r="D65" s="26" t="str">
        <f>'PF_DAILY(Sorted)'!E61</f>
        <v>USDILS</v>
      </c>
      <c r="E65" s="27" t="str">
        <f>TRIM(TRUNC('PF_DAILY(Sorted)'!L61,'PF_DAILY(Sorted)'!$K61))</f>
        <v>3.31255</v>
      </c>
      <c r="F65" s="27" t="str">
        <f>TRIM(TRUNC('PF_DAILY(Sorted)'!M61,'PF_DAILY(Sorted)'!$K61))</f>
        <v>3.31591</v>
      </c>
      <c r="G65" s="27" t="str">
        <f>TRIM(TRUNC('PF_DAILY(Sorted)'!N61,'PF_DAILY(Sorted)'!$K61))</f>
        <v>3.27809</v>
      </c>
      <c r="H65" s="27" t="str">
        <f>TRIM(TRUNC('PF_DAILY(Sorted)'!O61,'PF_DAILY(Sorted)'!$K61))</f>
        <v>3.30261</v>
      </c>
      <c r="I65" s="27" t="str">
        <f>TRIM(TRUNC('PF_DAILY(Sorted)'!P61,'PF_DAILY(Sorted)'!$K61))</f>
        <v>3.33097</v>
      </c>
      <c r="J65" s="27" t="str">
        <f>TRIM(TRUNC('PF_DAILY(Sorted)'!Q61,'PF_DAILY(Sorted)'!$K61))</f>
        <v>3.29828</v>
      </c>
      <c r="K65" s="27" t="str">
        <f>TRIM(TRUNC('PF_DAILY(Sorted)'!R61,'PF_DAILY(Sorted)'!$K61))</f>
        <v>0.01506</v>
      </c>
      <c r="L65" s="27" t="str">
        <f>TRIM(TRUNC('PF_DAILY(Sorted)'!S61,'PF_DAILY(Sorted)'!$K61))</f>
        <v>0.02019</v>
      </c>
      <c r="M65" s="27" t="str">
        <f>TRIM(TRUNC('PF_DAILY(Sorted)'!T61,'PF_DAILY(Sorted)'!$K61))</f>
        <v>0.01763</v>
      </c>
      <c r="N65" s="29">
        <f>'PF_DAILY(Sorted)'!U61</f>
        <v>5.3400000000000001E-3</v>
      </c>
    </row>
    <row r="66" spans="2:14" s="8" customFormat="1" ht="55" customHeight="1" x14ac:dyDescent="0.3">
      <c r="B66" s="22">
        <v>61</v>
      </c>
      <c r="C66" s="23" t="str">
        <f>'PF_DAILY(Sorted)'!H62</f>
        <v>巴黎CAC</v>
      </c>
      <c r="D66" s="23" t="str">
        <f>'PF_DAILY(Sorted)'!E62</f>
        <v>FRA40</v>
      </c>
      <c r="E66" s="24" t="str">
        <f>TRIM(TRUNC('PF_DAILY(Sorted)'!L62,'PF_DAILY(Sorted)'!$K62))</f>
        <v>7897.8</v>
      </c>
      <c r="F66" s="24" t="str">
        <f>TRIM(TRUNC('PF_DAILY(Sorted)'!M62,'PF_DAILY(Sorted)'!$K62))</f>
        <v>7940.3</v>
      </c>
      <c r="G66" s="24" t="str">
        <f>TRIM(TRUNC('PF_DAILY(Sorted)'!N62,'PF_DAILY(Sorted)'!$K62))</f>
        <v>7884.3</v>
      </c>
      <c r="H66" s="24" t="str">
        <f>TRIM(TRUNC('PF_DAILY(Sorted)'!O62,'PF_DAILY(Sorted)'!$K62))</f>
        <v>7912.2</v>
      </c>
      <c r="I66" s="24" t="str">
        <f>TRIM(TRUNC('PF_DAILY(Sorted)'!P62,'PF_DAILY(Sorted)'!$K62))</f>
        <v>7996.9</v>
      </c>
      <c r="J66" s="24" t="str">
        <f>TRIM(TRUNC('PF_DAILY(Sorted)'!Q62,'PF_DAILY(Sorted)'!$K62))</f>
        <v>7913.4</v>
      </c>
      <c r="K66" s="24" t="str">
        <f>TRIM(TRUNC('PF_DAILY(Sorted)'!R62,'PF_DAILY(Sorted)'!$K62))</f>
        <v>56.6</v>
      </c>
      <c r="L66" s="24" t="str">
        <f>TRIM(TRUNC('PF_DAILY(Sorted)'!S62,'PF_DAILY(Sorted)'!$K62))</f>
        <v>29.1</v>
      </c>
      <c r="M66" s="24" t="str">
        <f>TRIM(TRUNC('PF_DAILY(Sorted)'!T62,'PF_DAILY(Sorted)'!$K62))</f>
        <v>42.8</v>
      </c>
      <c r="N66" s="28">
        <f>'PF_DAILY(Sorted)'!U62</f>
        <v>5.4200000000000003E-3</v>
      </c>
    </row>
    <row r="67" spans="2:14" s="9" customFormat="1" ht="55" customHeight="1" x14ac:dyDescent="0.3">
      <c r="B67" s="25">
        <v>62</v>
      </c>
      <c r="C67" s="26" t="str">
        <f>'PF_DAILY(Sorted)'!H63</f>
        <v>美元/南非兰特</v>
      </c>
      <c r="D67" s="26" t="str">
        <f>'PF_DAILY(Sorted)'!E63</f>
        <v>USDZAR</v>
      </c>
      <c r="E67" s="27" t="str">
        <f>TRIM(TRUNC('PF_DAILY(Sorted)'!L63,'PF_DAILY(Sorted)'!$K63))</f>
        <v>17.81038</v>
      </c>
      <c r="F67" s="27" t="str">
        <f>TRIM(TRUNC('PF_DAILY(Sorted)'!M63,'PF_DAILY(Sorted)'!$K63))</f>
        <v>17.81389</v>
      </c>
      <c r="G67" s="27" t="str">
        <f>TRIM(TRUNC('PF_DAILY(Sorted)'!N63,'PF_DAILY(Sorted)'!$K63))</f>
        <v>17.69894</v>
      </c>
      <c r="H67" s="27" t="str">
        <f>TRIM(TRUNC('PF_DAILY(Sorted)'!O63,'PF_DAILY(Sorted)'!$K63))</f>
        <v>17.72268</v>
      </c>
      <c r="I67" s="27" t="str">
        <f>TRIM(TRUNC('PF_DAILY(Sorted)'!P63,'PF_DAILY(Sorted)'!$K63))</f>
        <v>17.81038</v>
      </c>
      <c r="J67" s="27" t="str">
        <f>TRIM(TRUNC('PF_DAILY(Sorted)'!Q63,'PF_DAILY(Sorted)'!$K63))</f>
        <v>17.5087</v>
      </c>
      <c r="K67" s="27" t="str">
        <f>TRIM(TRUNC('PF_DAILY(Sorted)'!R63,'PF_DAILY(Sorted)'!$K63))</f>
        <v>0.00351</v>
      </c>
      <c r="L67" s="27" t="str">
        <f>TRIM(TRUNC('PF_DAILY(Sorted)'!S63,'PF_DAILY(Sorted)'!$K63))</f>
        <v>0.19024</v>
      </c>
      <c r="M67" s="27" t="str">
        <f>TRIM(TRUNC('PF_DAILY(Sorted)'!T63,'PF_DAILY(Sorted)'!$K63))</f>
        <v>0.09688</v>
      </c>
      <c r="N67" s="29">
        <f>'PF_DAILY(Sorted)'!U63</f>
        <v>5.47E-3</v>
      </c>
    </row>
    <row r="68" spans="2:14" s="8" customFormat="1" ht="55" customHeight="1" x14ac:dyDescent="0.3">
      <c r="B68" s="22">
        <v>63</v>
      </c>
      <c r="C68" s="23" t="str">
        <f>'PF_DAILY(Sorted)'!H64</f>
        <v>英镑/南非兰特</v>
      </c>
      <c r="D68" s="23" t="str">
        <f>'PF_DAILY(Sorted)'!E64</f>
        <v>GBPZAR</v>
      </c>
      <c r="E68" s="24" t="str">
        <f>TRIM(TRUNC('PF_DAILY(Sorted)'!L64,'PF_DAILY(Sorted)'!$K64))</f>
        <v>24.1903</v>
      </c>
      <c r="F68" s="24" t="str">
        <f>TRIM(TRUNC('PF_DAILY(Sorted)'!M64,'PF_DAILY(Sorted)'!$K64))</f>
        <v>24.2302</v>
      </c>
      <c r="G68" s="24" t="str">
        <f>TRIM(TRUNC('PF_DAILY(Sorted)'!N64,'PF_DAILY(Sorted)'!$K64))</f>
        <v>24.0191</v>
      </c>
      <c r="H68" s="24" t="str">
        <f>TRIM(TRUNC('PF_DAILY(Sorted)'!O64,'PF_DAILY(Sorted)'!$K64))</f>
        <v>24.0552</v>
      </c>
      <c r="I68" s="24" t="str">
        <f>TRIM(TRUNC('PF_DAILY(Sorted)'!P64,'PF_DAILY(Sorted)'!$K64))</f>
        <v>24.3411</v>
      </c>
      <c r="J68" s="24" t="str">
        <f>TRIM(TRUNC('PF_DAILY(Sorted)'!Q64,'PF_DAILY(Sorted)'!$K64))</f>
        <v>24.1768</v>
      </c>
      <c r="K68" s="24" t="str">
        <f>TRIM(TRUNC('PF_DAILY(Sorted)'!R64,'PF_DAILY(Sorted)'!$K64))</f>
        <v>0.1108</v>
      </c>
      <c r="L68" s="24" t="str">
        <f>TRIM(TRUNC('PF_DAILY(Sorted)'!S64,'PF_DAILY(Sorted)'!$K64))</f>
        <v>0.1577</v>
      </c>
      <c r="M68" s="24" t="str">
        <f>TRIM(TRUNC('PF_DAILY(Sorted)'!T64,'PF_DAILY(Sorted)'!$K64))</f>
        <v>0.1342</v>
      </c>
      <c r="N68" s="28">
        <f>'PF_DAILY(Sorted)'!U64</f>
        <v>5.5799999999999999E-3</v>
      </c>
    </row>
    <row r="69" spans="2:14" s="8" customFormat="1" ht="55" customHeight="1" x14ac:dyDescent="0.3">
      <c r="B69" s="25">
        <v>64</v>
      </c>
      <c r="C69" s="26" t="str">
        <f>'PF_DAILY(Sorted)'!H65</f>
        <v>加元/瑞士法郎</v>
      </c>
      <c r="D69" s="26" t="str">
        <f>'PF_DAILY(Sorted)'!E65</f>
        <v>CADCHF</v>
      </c>
      <c r="E69" s="27" t="str">
        <f>TRIM(TRUNC('PF_DAILY(Sorted)'!L65,'PF_DAILY(Sorted)'!$K65))</f>
        <v>0.57958</v>
      </c>
      <c r="F69" s="27" t="str">
        <f>TRIM(TRUNC('PF_DAILY(Sorted)'!M65,'PF_DAILY(Sorted)'!$K65))</f>
        <v>0.58357</v>
      </c>
      <c r="G69" s="27" t="str">
        <f>TRIM(TRUNC('PF_DAILY(Sorted)'!N65,'PF_DAILY(Sorted)'!$K65))</f>
        <v>0.57872</v>
      </c>
      <c r="H69" s="27" t="str">
        <f>TRIM(TRUNC('PF_DAILY(Sorted)'!O65,'PF_DAILY(Sorted)'!$K65))</f>
        <v>0.58354</v>
      </c>
      <c r="I69" s="27" t="str">
        <f>TRIM(TRUNC('PF_DAILY(Sorted)'!P65,'PF_DAILY(Sorted)'!$K65))</f>
        <v>0.58733</v>
      </c>
      <c r="J69" s="27" t="str">
        <f>TRIM(TRUNC('PF_DAILY(Sorted)'!Q65,'PF_DAILY(Sorted)'!$K65))</f>
        <v>0.57579</v>
      </c>
      <c r="K69" s="27" t="str">
        <f>TRIM(TRUNC('PF_DAILY(Sorted)'!R65,'PF_DAILY(Sorted)'!$K65))</f>
        <v>0.00376</v>
      </c>
      <c r="L69" s="27" t="str">
        <f>TRIM(TRUNC('PF_DAILY(Sorted)'!S65,'PF_DAILY(Sorted)'!$K65))</f>
        <v>0.00293</v>
      </c>
      <c r="M69" s="27" t="str">
        <f>TRIM(TRUNC('PF_DAILY(Sorted)'!T65,'PF_DAILY(Sorted)'!$K65))</f>
        <v>0.00334</v>
      </c>
      <c r="N69" s="29">
        <f>'PF_DAILY(Sorted)'!U65</f>
        <v>5.7299999999999999E-3</v>
      </c>
    </row>
    <row r="70" spans="2:14" s="8" customFormat="1" ht="55" customHeight="1" x14ac:dyDescent="0.3">
      <c r="B70" s="22">
        <v>65</v>
      </c>
      <c r="C70" s="23" t="str">
        <f>'PF_DAILY(Sorted)'!H66</f>
        <v>英镑/新加坡元</v>
      </c>
      <c r="D70" s="23" t="str">
        <f>'PF_DAILY(Sorted)'!E66</f>
        <v>GBPSGD</v>
      </c>
      <c r="E70" s="24" t="str">
        <f>TRIM(TRUNC('PF_DAILY(Sorted)'!L66,'PF_DAILY(Sorted)'!$K66))</f>
        <v>1.73777</v>
      </c>
      <c r="F70" s="24" t="str">
        <f>TRIM(TRUNC('PF_DAILY(Sorted)'!M66,'PF_DAILY(Sorted)'!$K66))</f>
        <v>1.74149</v>
      </c>
      <c r="G70" s="24" t="str">
        <f>TRIM(TRUNC('PF_DAILY(Sorted)'!N66,'PF_DAILY(Sorted)'!$K66))</f>
        <v>1.73428</v>
      </c>
      <c r="H70" s="24" t="str">
        <f>TRIM(TRUNC('PF_DAILY(Sorted)'!O66,'PF_DAILY(Sorted)'!$K66))</f>
        <v>1.73498</v>
      </c>
      <c r="I70" s="24" t="str">
        <f>TRIM(TRUNC('PF_DAILY(Sorted)'!P66,'PF_DAILY(Sorted)'!$K66))</f>
        <v>1.76071</v>
      </c>
      <c r="J70" s="24" t="str">
        <f>TRIM(TRUNC('PF_DAILY(Sorted)'!Q66,'PF_DAILY(Sorted)'!$K66))</f>
        <v>1.7323</v>
      </c>
      <c r="K70" s="24" t="str">
        <f>TRIM(TRUNC('PF_DAILY(Sorted)'!R66,'PF_DAILY(Sorted)'!$K66))</f>
        <v>0.01922</v>
      </c>
      <c r="L70" s="24" t="str">
        <f>TRIM(TRUNC('PF_DAILY(Sorted)'!S66,'PF_DAILY(Sorted)'!$K66))</f>
        <v>0.00198</v>
      </c>
      <c r="M70" s="24" t="str">
        <f>TRIM(TRUNC('PF_DAILY(Sorted)'!T66,'PF_DAILY(Sorted)'!$K66))</f>
        <v>0.0106</v>
      </c>
      <c r="N70" s="28">
        <f>'PF_DAILY(Sorted)'!U66</f>
        <v>6.11E-3</v>
      </c>
    </row>
    <row r="71" spans="2:14" s="10" customFormat="1" ht="55" customHeight="1" x14ac:dyDescent="0.3">
      <c r="B71" s="25">
        <v>66</v>
      </c>
      <c r="C71" s="26" t="str">
        <f>'PF_DAILY(Sorted)'!H67</f>
        <v>挪威克朗/丹麦克朗</v>
      </c>
      <c r="D71" s="26" t="str">
        <f>'PF_DAILY(Sorted)'!E67</f>
        <v>NOKDKK</v>
      </c>
      <c r="E71" s="27" t="str">
        <f>TRIM(TRUNC('PF_DAILY(Sorted)'!L67,'PF_DAILY(Sorted)'!$K67))</f>
        <v>0.62852</v>
      </c>
      <c r="F71" s="27" t="str">
        <f>TRIM(TRUNC('PF_DAILY(Sorted)'!M67,'PF_DAILY(Sorted)'!$K67))</f>
        <v>0.63294</v>
      </c>
      <c r="G71" s="27" t="str">
        <f>TRIM(TRUNC('PF_DAILY(Sorted)'!N67,'PF_DAILY(Sorted)'!$K67))</f>
        <v>0.62607</v>
      </c>
      <c r="H71" s="27" t="str">
        <f>TRIM(TRUNC('PF_DAILY(Sorted)'!O67,'PF_DAILY(Sorted)'!$K67))</f>
        <v>0.6321</v>
      </c>
      <c r="I71" s="27" t="str">
        <f>TRIM(TRUNC('PF_DAILY(Sorted)'!P67,'PF_DAILY(Sorted)'!$K67))</f>
        <v>0.62939</v>
      </c>
      <c r="J71" s="27" t="str">
        <f>TRIM(TRUNC('PF_DAILY(Sorted)'!Q67,'PF_DAILY(Sorted)'!$K67))</f>
        <v>0.62185</v>
      </c>
      <c r="K71" s="27" t="str">
        <f>TRIM(TRUNC('PF_DAILY(Sorted)'!R67,'PF_DAILY(Sorted)'!$K67))</f>
        <v>0.00355</v>
      </c>
      <c r="L71" s="27" t="str">
        <f>TRIM(TRUNC('PF_DAILY(Sorted)'!S67,'PF_DAILY(Sorted)'!$K67))</f>
        <v>0.00422</v>
      </c>
      <c r="M71" s="27" t="str">
        <f>TRIM(TRUNC('PF_DAILY(Sorted)'!T67,'PF_DAILY(Sorted)'!$K67))</f>
        <v>0.00388</v>
      </c>
      <c r="N71" s="29">
        <f>'PF_DAILY(Sorted)'!U67</f>
        <v>6.1500000000000001E-3</v>
      </c>
    </row>
    <row r="72" spans="2:14" s="11" customFormat="1" ht="55" customHeight="1" x14ac:dyDescent="0.3">
      <c r="B72" s="22">
        <v>67</v>
      </c>
      <c r="C72" s="23" t="str">
        <f>'PF_DAILY(Sorted)'!H68</f>
        <v>白银/美元</v>
      </c>
      <c r="D72" s="23" t="str">
        <f>'PF_DAILY(Sorted)'!E68</f>
        <v>XAGUSD</v>
      </c>
      <c r="E72" s="24" t="str">
        <f>TRIM(TRUNC('PF_DAILY(Sorted)'!L68,'PF_DAILY(Sorted)'!$K68))</f>
        <v>36.366</v>
      </c>
      <c r="F72" s="24" t="str">
        <f>TRIM(TRUNC('PF_DAILY(Sorted)'!M68,'PF_DAILY(Sorted)'!$K68))</f>
        <v>37.101</v>
      </c>
      <c r="G72" s="24" t="str">
        <f>TRIM(TRUNC('PF_DAILY(Sorted)'!N68,'PF_DAILY(Sorted)'!$K68))</f>
        <v>36.331</v>
      </c>
      <c r="H72" s="24" t="str">
        <f>TRIM(TRUNC('PF_DAILY(Sorted)'!O68,'PF_DAILY(Sorted)'!$K68))</f>
        <v>36.986</v>
      </c>
      <c r="I72" s="24" t="str">
        <f>TRIM(TRUNC('PF_DAILY(Sorted)'!P68,'PF_DAILY(Sorted)'!$K68))</f>
        <v>37.062</v>
      </c>
      <c r="J72" s="24" t="str">
        <f>TRIM(TRUNC('PF_DAILY(Sorted)'!Q68,'PF_DAILY(Sorted)'!$K68))</f>
        <v>35.914</v>
      </c>
      <c r="K72" s="24" t="str">
        <f>TRIM(TRUNC('PF_DAILY(Sorted)'!R68,'PF_DAILY(Sorted)'!$K68))</f>
        <v>0.039</v>
      </c>
      <c r="L72" s="24" t="str">
        <f>TRIM(TRUNC('PF_DAILY(Sorted)'!S68,'PF_DAILY(Sorted)'!$K68))</f>
        <v>0.417</v>
      </c>
      <c r="M72" s="24" t="str">
        <f>TRIM(TRUNC('PF_DAILY(Sorted)'!T68,'PF_DAILY(Sorted)'!$K68))</f>
        <v>0.228</v>
      </c>
      <c r="N72" s="28">
        <f>'PF_DAILY(Sorted)'!U68</f>
        <v>6.1599999999999997E-3</v>
      </c>
    </row>
    <row r="73" spans="2:14" s="8" customFormat="1" ht="55" customHeight="1" x14ac:dyDescent="0.3">
      <c r="B73" s="25">
        <v>68</v>
      </c>
      <c r="C73" s="26" t="str">
        <f>'PF_DAILY(Sorted)'!H69</f>
        <v>新西兰元/加元</v>
      </c>
      <c r="D73" s="26" t="str">
        <f>'PF_DAILY(Sorted)'!E69</f>
        <v>NZDCAD</v>
      </c>
      <c r="E73" s="27" t="str">
        <f>TRIM(TRUNC('PF_DAILY(Sorted)'!L69,'PF_DAILY(Sorted)'!$K69))</f>
        <v>0.81889</v>
      </c>
      <c r="F73" s="27" t="str">
        <f>TRIM(TRUNC('PF_DAILY(Sorted)'!M69,'PF_DAILY(Sorted)'!$K69))</f>
        <v>0.8243</v>
      </c>
      <c r="G73" s="27" t="str">
        <f>TRIM(TRUNC('PF_DAILY(Sorted)'!N69,'PF_DAILY(Sorted)'!$K69))</f>
        <v>0.81884</v>
      </c>
      <c r="H73" s="27" t="str">
        <f>TRIM(TRUNC('PF_DAILY(Sorted)'!O69,'PF_DAILY(Sorted)'!$K69))</f>
        <v>0.82345</v>
      </c>
      <c r="I73" s="27" t="str">
        <f>TRIM(TRUNC('PF_DAILY(Sorted)'!P69,'PF_DAILY(Sorted)'!$K69))</f>
        <v>0.81889</v>
      </c>
      <c r="J73" s="27" t="str">
        <f>TRIM(TRUNC('PF_DAILY(Sorted)'!Q69,'PF_DAILY(Sorted)'!$K69))</f>
        <v>0.81386</v>
      </c>
      <c r="K73" s="27" t="str">
        <f>TRIM(TRUNC('PF_DAILY(Sorted)'!R69,'PF_DAILY(Sorted)'!$K69))</f>
        <v>0.00541</v>
      </c>
      <c r="L73" s="27" t="str">
        <f>TRIM(TRUNC('PF_DAILY(Sorted)'!S69,'PF_DAILY(Sorted)'!$K69))</f>
        <v>0.00498</v>
      </c>
      <c r="M73" s="27" t="str">
        <f>TRIM(TRUNC('PF_DAILY(Sorted)'!T69,'PF_DAILY(Sorted)'!$K69))</f>
        <v>0.0052</v>
      </c>
      <c r="N73" s="29">
        <f>'PF_DAILY(Sorted)'!U69</f>
        <v>6.3099999999999996E-3</v>
      </c>
    </row>
    <row r="74" spans="2:14" s="8" customFormat="1" ht="55" customHeight="1" x14ac:dyDescent="0.3">
      <c r="B74" s="22">
        <v>69</v>
      </c>
      <c r="C74" s="23" t="str">
        <f>'PF_DAILY(Sorted)'!H70</f>
        <v>英国富时100</v>
      </c>
      <c r="D74" s="23" t="str">
        <f>'PF_DAILY(Sorted)'!E70</f>
        <v>UK100</v>
      </c>
      <c r="E74" s="24" t="str">
        <f>TRIM(TRUNC('PF_DAILY(Sorted)'!L70,'PF_DAILY(Sorted)'!$K70))</f>
        <v>8898.8</v>
      </c>
      <c r="F74" s="24" t="str">
        <f>TRIM(TRUNC('PF_DAILY(Sorted)'!M70,'PF_DAILY(Sorted)'!$K70))</f>
        <v>8991.3</v>
      </c>
      <c r="G74" s="24" t="str">
        <f>TRIM(TRUNC('PF_DAILY(Sorted)'!N70,'PF_DAILY(Sorted)'!$K70))</f>
        <v>8890.2</v>
      </c>
      <c r="H74" s="24" t="str">
        <f>TRIM(TRUNC('PF_DAILY(Sorted)'!O70,'PF_DAILY(Sorted)'!$K70))</f>
        <v>8975.4</v>
      </c>
      <c r="I74" s="24" t="str">
        <f>TRIM(TRUNC('PF_DAILY(Sorted)'!P70,'PF_DAILY(Sorted)'!$K70))</f>
        <v>8919.7</v>
      </c>
      <c r="J74" s="24" t="str">
        <f>TRIM(TRUNC('PF_DAILY(Sorted)'!Q70,'PF_DAILY(Sorted)'!$K70))</f>
        <v>8845.2</v>
      </c>
      <c r="K74" s="24" t="str">
        <f>TRIM(TRUNC('PF_DAILY(Sorted)'!R70,'PF_DAILY(Sorted)'!$K70))</f>
        <v>71.6</v>
      </c>
      <c r="L74" s="24" t="str">
        <f>TRIM(TRUNC('PF_DAILY(Sorted)'!S70,'PF_DAILY(Sorted)'!$K70))</f>
        <v>45</v>
      </c>
      <c r="M74" s="24" t="str">
        <f>TRIM(TRUNC('PF_DAILY(Sorted)'!T70,'PF_DAILY(Sorted)'!$K70))</f>
        <v>58.3</v>
      </c>
      <c r="N74" s="28">
        <f>'PF_DAILY(Sorted)'!U70</f>
        <v>6.4999999999999997E-3</v>
      </c>
    </row>
    <row r="75" spans="2:14" s="8" customFormat="1" ht="55" customHeight="1" x14ac:dyDescent="0.3">
      <c r="B75" s="25">
        <v>70</v>
      </c>
      <c r="C75" s="26" t="str">
        <f>'PF_DAILY(Sorted)'!H71</f>
        <v>日经指数</v>
      </c>
      <c r="D75" s="26" t="str">
        <f>'PF_DAILY(Sorted)'!E71</f>
        <v>JPN225</v>
      </c>
      <c r="E75" s="27" t="str">
        <f>TRIM(TRUNC('PF_DAILY(Sorted)'!L71,'PF_DAILY(Sorted)'!$K71))</f>
        <v>39926</v>
      </c>
      <c r="F75" s="27" t="str">
        <f>TRIM(TRUNC('PF_DAILY(Sorted)'!M71,'PF_DAILY(Sorted)'!$K71))</f>
        <v>39953</v>
      </c>
      <c r="G75" s="27" t="str">
        <f>TRIM(TRUNC('PF_DAILY(Sorted)'!N71,'PF_DAILY(Sorted)'!$K71))</f>
        <v>39529</v>
      </c>
      <c r="H75" s="27" t="str">
        <f>TRIM(TRUNC('PF_DAILY(Sorted)'!O71,'PF_DAILY(Sorted)'!$K71))</f>
        <v>39720</v>
      </c>
      <c r="I75" s="27" t="str">
        <f>TRIM(TRUNC('PF_DAILY(Sorted)'!P71,'PF_DAILY(Sorted)'!$K71))</f>
        <v>40343</v>
      </c>
      <c r="J75" s="27" t="str">
        <f>TRIM(TRUNC('PF_DAILY(Sorted)'!Q71,'PF_DAILY(Sorted)'!$K71))</f>
        <v>39400</v>
      </c>
      <c r="K75" s="27" t="str">
        <f>TRIM(TRUNC('PF_DAILY(Sorted)'!R71,'PF_DAILY(Sorted)'!$K71))</f>
        <v>390</v>
      </c>
      <c r="L75" s="27" t="str">
        <f>TRIM(TRUNC('PF_DAILY(Sorted)'!S71,'PF_DAILY(Sorted)'!$K71))</f>
        <v>129</v>
      </c>
      <c r="M75" s="27" t="str">
        <f>TRIM(TRUNC('PF_DAILY(Sorted)'!T71,'PF_DAILY(Sorted)'!$K71))</f>
        <v>259</v>
      </c>
      <c r="N75" s="29">
        <f>'PF_DAILY(Sorted)'!U71</f>
        <v>6.5300000000000002E-3</v>
      </c>
    </row>
    <row r="76" spans="2:14" s="8" customFormat="1" ht="55" customHeight="1" x14ac:dyDescent="0.3">
      <c r="B76" s="22">
        <v>71</v>
      </c>
      <c r="C76" s="23" t="str">
        <f>'PF_DAILY(Sorted)'!H72</f>
        <v>意大利40指数</v>
      </c>
      <c r="D76" s="23" t="str">
        <f>'PF_DAILY(Sorted)'!E72</f>
        <v>IT40</v>
      </c>
      <c r="E76" s="24" t="str">
        <f>TRIM(TRUNC('PF_DAILY(Sorted)'!L72,'PF_DAILY(Sorted)'!$K72))</f>
        <v>40935</v>
      </c>
      <c r="F76" s="24" t="str">
        <f>TRIM(TRUNC('PF_DAILY(Sorted)'!M72,'PF_DAILY(Sorted)'!$K72))</f>
        <v>40973</v>
      </c>
      <c r="G76" s="24" t="str">
        <f>TRIM(TRUNC('PF_DAILY(Sorted)'!N72,'PF_DAILY(Sorted)'!$K72))</f>
        <v>40475</v>
      </c>
      <c r="H76" s="24" t="str">
        <f>TRIM(TRUNC('PF_DAILY(Sorted)'!O72,'PF_DAILY(Sorted)'!$K72))</f>
        <v>40505</v>
      </c>
      <c r="I76" s="24" t="str">
        <f>TRIM(TRUNC('PF_DAILY(Sorted)'!P72,'PF_DAILY(Sorted)'!$K72))</f>
        <v>40995</v>
      </c>
      <c r="J76" s="24" t="str">
        <f>TRIM(TRUNC('PF_DAILY(Sorted)'!Q72,'PF_DAILY(Sorted)'!$K72))</f>
        <v>40995</v>
      </c>
      <c r="K76" s="24" t="str">
        <f>TRIM(TRUNC('PF_DAILY(Sorted)'!R72,'PF_DAILY(Sorted)'!$K72))</f>
        <v>22</v>
      </c>
      <c r="L76" s="24" t="str">
        <f>TRIM(TRUNC('PF_DAILY(Sorted)'!S72,'PF_DAILY(Sorted)'!$K72))</f>
        <v>520</v>
      </c>
      <c r="M76" s="24" t="str">
        <f>TRIM(TRUNC('PF_DAILY(Sorted)'!T72,'PF_DAILY(Sorted)'!$K72))</f>
        <v>271</v>
      </c>
      <c r="N76" s="28">
        <f>'PF_DAILY(Sorted)'!U72</f>
        <v>6.6899999999999998E-3</v>
      </c>
    </row>
    <row r="77" spans="2:14" s="9" customFormat="1" ht="55" customHeight="1" x14ac:dyDescent="0.3">
      <c r="B77" s="25">
        <v>72</v>
      </c>
      <c r="C77" s="26" t="str">
        <f>'PF_DAILY(Sorted)'!H73</f>
        <v>美元/瑞士法郎</v>
      </c>
      <c r="D77" s="26" t="str">
        <f>'PF_DAILY(Sorted)'!E73</f>
        <v>USDCHF</v>
      </c>
      <c r="E77" s="27" t="str">
        <f>TRIM(TRUNC('PF_DAILY(Sorted)'!L73,'PF_DAILY(Sorted)'!$K73))</f>
        <v>0.79334</v>
      </c>
      <c r="F77" s="27" t="str">
        <f>TRIM(TRUNC('PF_DAILY(Sorted)'!M73,'PF_DAILY(Sorted)'!$K73))</f>
        <v>0.79866</v>
      </c>
      <c r="G77" s="27" t="str">
        <f>TRIM(TRUNC('PF_DAILY(Sorted)'!N73,'PF_DAILY(Sorted)'!$K73))</f>
        <v>0.79186</v>
      </c>
      <c r="H77" s="27" t="str">
        <f>TRIM(TRUNC('PF_DAILY(Sorted)'!O73,'PF_DAILY(Sorted)'!$K73))</f>
        <v>0.79666</v>
      </c>
      <c r="I77" s="27" t="str">
        <f>TRIM(TRUNC('PF_DAILY(Sorted)'!P73,'PF_DAILY(Sorted)'!$K73))</f>
        <v>0.80083</v>
      </c>
      <c r="J77" s="27" t="str">
        <f>TRIM(TRUNC('PF_DAILY(Sorted)'!Q73,'PF_DAILY(Sorted)'!$K73))</f>
        <v>0.78336</v>
      </c>
      <c r="K77" s="27" t="str">
        <f>TRIM(TRUNC('PF_DAILY(Sorted)'!R73,'PF_DAILY(Sorted)'!$K73))</f>
        <v>0.00217</v>
      </c>
      <c r="L77" s="27" t="str">
        <f>TRIM(TRUNC('PF_DAILY(Sorted)'!S73,'PF_DAILY(Sorted)'!$K73))</f>
        <v>0.0085</v>
      </c>
      <c r="M77" s="27" t="str">
        <f>TRIM(TRUNC('PF_DAILY(Sorted)'!T73,'PF_DAILY(Sorted)'!$K73))</f>
        <v>0.00534</v>
      </c>
      <c r="N77" s="29">
        <f>'PF_DAILY(Sorted)'!U73</f>
        <v>6.7000000000000002E-3</v>
      </c>
    </row>
    <row r="78" spans="2:14" s="8" customFormat="1" ht="55" customHeight="1" x14ac:dyDescent="0.3">
      <c r="B78" s="22">
        <v>73</v>
      </c>
      <c r="C78" s="23" t="str">
        <f>'PF_DAILY(Sorted)'!H74</f>
        <v>美元/加元</v>
      </c>
      <c r="D78" s="23" t="str">
        <f>'PF_DAILY(Sorted)'!E74</f>
        <v>USDCAD</v>
      </c>
      <c r="E78" s="24" t="str">
        <f>TRIM(TRUNC('PF_DAILY(Sorted)'!L74,'PF_DAILY(Sorted)'!$K74))</f>
        <v>1.36822</v>
      </c>
      <c r="F78" s="24" t="str">
        <f>TRIM(TRUNC('PF_DAILY(Sorted)'!M74,'PF_DAILY(Sorted)'!$K74))</f>
        <v>1.37071</v>
      </c>
      <c r="G78" s="24" t="str">
        <f>TRIM(TRUNC('PF_DAILY(Sorted)'!N74,'PF_DAILY(Sorted)'!$K74))</f>
        <v>1.36518</v>
      </c>
      <c r="H78" s="24" t="str">
        <f>TRIM(TRUNC('PF_DAILY(Sorted)'!O74,'PF_DAILY(Sorted)'!$K74))</f>
        <v>1.36524</v>
      </c>
      <c r="I78" s="24" t="str">
        <f>TRIM(TRUNC('PF_DAILY(Sorted)'!P74,'PF_DAILY(Sorted)'!$K74))</f>
        <v>1.3815</v>
      </c>
      <c r="J78" s="24" t="str">
        <f>TRIM(TRUNC('PF_DAILY(Sorted)'!Q74,'PF_DAILY(Sorted)'!$K74))</f>
        <v>1.35676</v>
      </c>
      <c r="K78" s="24" t="str">
        <f>TRIM(TRUNC('PF_DAILY(Sorted)'!R74,'PF_DAILY(Sorted)'!$K74))</f>
        <v>0.01079</v>
      </c>
      <c r="L78" s="24" t="str">
        <f>TRIM(TRUNC('PF_DAILY(Sorted)'!S74,'PF_DAILY(Sorted)'!$K74))</f>
        <v>0.00842</v>
      </c>
      <c r="M78" s="24" t="str">
        <f>TRIM(TRUNC('PF_DAILY(Sorted)'!T74,'PF_DAILY(Sorted)'!$K74))</f>
        <v>0.0096</v>
      </c>
      <c r="N78" s="28">
        <f>'PF_DAILY(Sorted)'!U74</f>
        <v>7.0400000000000003E-3</v>
      </c>
    </row>
    <row r="79" spans="2:14" s="8" customFormat="1" ht="55" customHeight="1" x14ac:dyDescent="0.3">
      <c r="B79" s="25">
        <v>74</v>
      </c>
      <c r="C79" s="26" t="str">
        <f>'PF_DAILY(Sorted)'!H75</f>
        <v>英镑/澳元</v>
      </c>
      <c r="D79" s="26" t="str">
        <f>'PF_DAILY(Sorted)'!E75</f>
        <v>GBPAUD</v>
      </c>
      <c r="E79" s="27" t="str">
        <f>TRIM(TRUNC('PF_DAILY(Sorted)'!L75,'PF_DAILY(Sorted)'!$K75))</f>
        <v>2.07576</v>
      </c>
      <c r="F79" s="27" t="str">
        <f>TRIM(TRUNC('PF_DAILY(Sorted)'!M75,'PF_DAILY(Sorted)'!$K75))</f>
        <v>2.08081</v>
      </c>
      <c r="G79" s="27" t="str">
        <f>TRIM(TRUNC('PF_DAILY(Sorted)'!N75,'PF_DAILY(Sorted)'!$K75))</f>
        <v>2.05958</v>
      </c>
      <c r="H79" s="27" t="str">
        <f>TRIM(TRUNC('PF_DAILY(Sorted)'!O75,'PF_DAILY(Sorted)'!$K75))</f>
        <v>2.05998</v>
      </c>
      <c r="I79" s="27" t="str">
        <f>TRIM(TRUNC('PF_DAILY(Sorted)'!P75,'PF_DAILY(Sorted)'!$K75))</f>
        <v>2.07576</v>
      </c>
      <c r="J79" s="27" t="str">
        <f>TRIM(TRUNC('PF_DAILY(Sorted)'!Q75,'PF_DAILY(Sorted)'!$K75))</f>
        <v>2.03511</v>
      </c>
      <c r="K79" s="27" t="str">
        <f>TRIM(TRUNC('PF_DAILY(Sorted)'!R75,'PF_DAILY(Sorted)'!$K75))</f>
        <v>0.00505</v>
      </c>
      <c r="L79" s="27" t="str">
        <f>TRIM(TRUNC('PF_DAILY(Sorted)'!S75,'PF_DAILY(Sorted)'!$K75))</f>
        <v>0.02447</v>
      </c>
      <c r="M79" s="27" t="str">
        <f>TRIM(TRUNC('PF_DAILY(Sorted)'!T75,'PF_DAILY(Sorted)'!$K75))</f>
        <v>0.01476</v>
      </c>
      <c r="N79" s="29">
        <f>'PF_DAILY(Sorted)'!U75</f>
        <v>7.1700000000000002E-3</v>
      </c>
    </row>
    <row r="80" spans="2:14" s="8" customFormat="1" ht="55" customHeight="1" x14ac:dyDescent="0.3">
      <c r="B80" s="22">
        <v>75</v>
      </c>
      <c r="C80" s="23" t="str">
        <f>'PF_DAILY(Sorted)'!H76</f>
        <v>挪威克朗/瑞典克朗</v>
      </c>
      <c r="D80" s="23" t="str">
        <f>'PF_DAILY(Sorted)'!E76</f>
        <v>NOKSEK</v>
      </c>
      <c r="E80" s="24" t="str">
        <f>TRIM(TRUNC('PF_DAILY(Sorted)'!L76,'PF_DAILY(Sorted)'!$K76))</f>
        <v>0.9396</v>
      </c>
      <c r="F80" s="24" t="str">
        <f>TRIM(TRUNC('PF_DAILY(Sorted)'!M76,'PF_DAILY(Sorted)'!$K76))</f>
        <v>0.9446</v>
      </c>
      <c r="G80" s="24" t="str">
        <f>TRIM(TRUNC('PF_DAILY(Sorted)'!N76,'PF_DAILY(Sorted)'!$K76))</f>
        <v>0.9347</v>
      </c>
      <c r="H80" s="24" t="str">
        <f>TRIM(TRUNC('PF_DAILY(Sorted)'!O76,'PF_DAILY(Sorted)'!$K76))</f>
        <v>0.9409</v>
      </c>
      <c r="I80" s="24" t="str">
        <f>TRIM(TRUNC('PF_DAILY(Sorted)'!P76,'PF_DAILY(Sorted)'!$K76))</f>
        <v>0.95412</v>
      </c>
      <c r="J80" s="24" t="str">
        <f>TRIM(TRUNC('PF_DAILY(Sorted)'!Q76,'PF_DAILY(Sorted)'!$K76))</f>
        <v>0.9396</v>
      </c>
      <c r="K80" s="24" t="str">
        <f>TRIM(TRUNC('PF_DAILY(Sorted)'!R76,'PF_DAILY(Sorted)'!$K76))</f>
        <v>0.00952</v>
      </c>
      <c r="L80" s="24" t="str">
        <f>TRIM(TRUNC('PF_DAILY(Sorted)'!S76,'PF_DAILY(Sorted)'!$K76))</f>
        <v>0.0049</v>
      </c>
      <c r="M80" s="24" t="str">
        <f>TRIM(TRUNC('PF_DAILY(Sorted)'!T76,'PF_DAILY(Sorted)'!$K76))</f>
        <v>0.00721</v>
      </c>
      <c r="N80" s="28">
        <f>'PF_DAILY(Sorted)'!U76</f>
        <v>7.6600000000000001E-3</v>
      </c>
    </row>
    <row r="81" spans="2:14" s="10" customFormat="1" ht="55" customHeight="1" x14ac:dyDescent="0.3">
      <c r="B81" s="25">
        <v>76</v>
      </c>
      <c r="C81" s="26" t="str">
        <f>'PF_DAILY(Sorted)'!H77</f>
        <v>欧洲斯托克50</v>
      </c>
      <c r="D81" s="26" t="str">
        <f>'PF_DAILY(Sorted)'!E77</f>
        <v>ESTX50</v>
      </c>
      <c r="E81" s="27" t="str">
        <f>TRIM(TRUNC('PF_DAILY(Sorted)'!L77,'PF_DAILY(Sorted)'!$K77))</f>
        <v>5462</v>
      </c>
      <c r="F81" s="27" t="str">
        <f>TRIM(TRUNC('PF_DAILY(Sorted)'!M77,'PF_DAILY(Sorted)'!$K77))</f>
        <v>5468</v>
      </c>
      <c r="G81" s="27" t="str">
        <f>TRIM(TRUNC('PF_DAILY(Sorted)'!N77,'PF_DAILY(Sorted)'!$K77))</f>
        <v>5432</v>
      </c>
      <c r="H81" s="27" t="str">
        <f>TRIM(TRUNC('PF_DAILY(Sorted)'!O77,'PF_DAILY(Sorted)'!$K77))</f>
        <v>5435</v>
      </c>
      <c r="I81" s="27" t="str">
        <f>TRIM(TRUNC('PF_DAILY(Sorted)'!P77,'PF_DAILY(Sorted)'!$K77))</f>
        <v>5522</v>
      </c>
      <c r="J81" s="27" t="str">
        <f>TRIM(TRUNC('PF_DAILY(Sorted)'!Q77,'PF_DAILY(Sorted)'!$K77))</f>
        <v>5462</v>
      </c>
      <c r="K81" s="27" t="str">
        <f>TRIM(TRUNC('PF_DAILY(Sorted)'!R77,'PF_DAILY(Sorted)'!$K77))</f>
        <v>54</v>
      </c>
      <c r="L81" s="27" t="str">
        <f>TRIM(TRUNC('PF_DAILY(Sorted)'!S77,'PF_DAILY(Sorted)'!$K77))</f>
        <v>30</v>
      </c>
      <c r="M81" s="27" t="str">
        <f>TRIM(TRUNC('PF_DAILY(Sorted)'!T77,'PF_DAILY(Sorted)'!$K77))</f>
        <v>42</v>
      </c>
      <c r="N81" s="29">
        <f>'PF_DAILY(Sorted)'!U77</f>
        <v>7.7299999999999999E-3</v>
      </c>
    </row>
    <row r="82" spans="2:14" s="11" customFormat="1" ht="55" customHeight="1" x14ac:dyDescent="0.3">
      <c r="B82" s="22">
        <v>77</v>
      </c>
      <c r="C82" s="23" t="str">
        <f>'PF_DAILY(Sorted)'!H78</f>
        <v>加元/挪威克朗</v>
      </c>
      <c r="D82" s="23" t="str">
        <f>'PF_DAILY(Sorted)'!E78</f>
        <v>CADNOK</v>
      </c>
      <c r="E82" s="24" t="str">
        <f>TRIM(TRUNC('PF_DAILY(Sorted)'!L78,'PF_DAILY(Sorted)'!$K78))</f>
        <v>7.35424</v>
      </c>
      <c r="F82" s="24" t="str">
        <f>TRIM(TRUNC('PF_DAILY(Sorted)'!M78,'PF_DAILY(Sorted)'!$K78))</f>
        <v>7.38896</v>
      </c>
      <c r="G82" s="24" t="str">
        <f>TRIM(TRUNC('PF_DAILY(Sorted)'!N78,'PF_DAILY(Sorted)'!$K78))</f>
        <v>7.34736</v>
      </c>
      <c r="H82" s="24" t="str">
        <f>TRIM(TRUNC('PF_DAILY(Sorted)'!O78,'PF_DAILY(Sorted)'!$K78))</f>
        <v>7.37269</v>
      </c>
      <c r="I82" s="24" t="str">
        <f>TRIM(TRUNC('PF_DAILY(Sorted)'!P78,'PF_DAILY(Sorted)'!$K78))</f>
        <v>7.3782</v>
      </c>
      <c r="J82" s="24" t="str">
        <f>TRIM(TRUNC('PF_DAILY(Sorted)'!Q78,'PF_DAILY(Sorted)'!$K78))</f>
        <v>7.24281</v>
      </c>
      <c r="K82" s="24" t="str">
        <f>TRIM(TRUNC('PF_DAILY(Sorted)'!R78,'PF_DAILY(Sorted)'!$K78))</f>
        <v>0.01076</v>
      </c>
      <c r="L82" s="24" t="str">
        <f>TRIM(TRUNC('PF_DAILY(Sorted)'!S78,'PF_DAILY(Sorted)'!$K78))</f>
        <v>0.10455</v>
      </c>
      <c r="M82" s="24" t="str">
        <f>TRIM(TRUNC('PF_DAILY(Sorted)'!T78,'PF_DAILY(Sorted)'!$K78))</f>
        <v>0.05766</v>
      </c>
      <c r="N82" s="28">
        <f>'PF_DAILY(Sorted)'!U78</f>
        <v>7.8200000000000006E-3</v>
      </c>
    </row>
    <row r="83" spans="2:14" s="8" customFormat="1" ht="55" customHeight="1" x14ac:dyDescent="0.3">
      <c r="B83" s="25">
        <v>78</v>
      </c>
      <c r="C83" s="26" t="str">
        <f>'PF_DAILY(Sorted)'!H79</f>
        <v>玉米</v>
      </c>
      <c r="D83" s="26" t="str">
        <f>'PF_DAILY(Sorted)'!E79</f>
        <v>CORN</v>
      </c>
      <c r="E83" s="27" t="str">
        <f>TRIM(TRUNC('PF_DAILY(Sorted)'!L79,'PF_DAILY(Sorted)'!$K79))</f>
        <v>398.25</v>
      </c>
      <c r="F83" s="27" t="str">
        <f>TRIM(TRUNC('PF_DAILY(Sorted)'!M79,'PF_DAILY(Sorted)'!$K79))</f>
        <v>400</v>
      </c>
      <c r="G83" s="27" t="str">
        <f>TRIM(TRUNC('PF_DAILY(Sorted)'!N79,'PF_DAILY(Sorted)'!$K79))</f>
        <v>396</v>
      </c>
      <c r="H83" s="27" t="str">
        <f>TRIM(TRUNC('PF_DAILY(Sorted)'!O79,'PF_DAILY(Sorted)'!$K79))</f>
        <v>398.5</v>
      </c>
      <c r="I83" s="27" t="str">
        <f>TRIM(TRUNC('PF_DAILY(Sorted)'!P79,'PF_DAILY(Sorted)'!$K79))</f>
        <v>403.86</v>
      </c>
      <c r="J83" s="27" t="str">
        <f>TRIM(TRUNC('PF_DAILY(Sorted)'!Q79,'PF_DAILY(Sorted)'!$K79))</f>
        <v>393.54</v>
      </c>
      <c r="K83" s="27" t="str">
        <f>TRIM(TRUNC('PF_DAILY(Sorted)'!R79,'PF_DAILY(Sorted)'!$K79))</f>
        <v>3.86</v>
      </c>
      <c r="L83" s="27" t="str">
        <f>TRIM(TRUNC('PF_DAILY(Sorted)'!S79,'PF_DAILY(Sorted)'!$K79))</f>
        <v>2.46</v>
      </c>
      <c r="M83" s="27" t="str">
        <f>TRIM(TRUNC('PF_DAILY(Sorted)'!T79,'PF_DAILY(Sorted)'!$K79))</f>
        <v>3.16</v>
      </c>
      <c r="N83" s="29">
        <f>'PF_DAILY(Sorted)'!U79</f>
        <v>7.9299999999999995E-3</v>
      </c>
    </row>
    <row r="84" spans="2:14" s="8" customFormat="1" ht="55" customHeight="1" x14ac:dyDescent="0.3">
      <c r="B84" s="22">
        <v>79</v>
      </c>
      <c r="C84" s="23" t="str">
        <f>'PF_DAILY(Sorted)'!H80</f>
        <v>黄豆</v>
      </c>
      <c r="D84" s="23" t="str">
        <f>'PF_DAILY(Sorted)'!E80</f>
        <v>SOYBEAN</v>
      </c>
      <c r="E84" s="24" t="str">
        <f>TRIM(TRUNC('PF_DAILY(Sorted)'!L80,'PF_DAILY(Sorted)'!$K80))</f>
        <v>996</v>
      </c>
      <c r="F84" s="24" t="str">
        <f>TRIM(TRUNC('PF_DAILY(Sorted)'!M80,'PF_DAILY(Sorted)'!$K80))</f>
        <v>1003</v>
      </c>
      <c r="G84" s="24" t="str">
        <f>TRIM(TRUNC('PF_DAILY(Sorted)'!N80,'PF_DAILY(Sorted)'!$K80))</f>
        <v>991.5</v>
      </c>
      <c r="H84" s="24" t="str">
        <f>TRIM(TRUNC('PF_DAILY(Sorted)'!O80,'PF_DAILY(Sorted)'!$K80))</f>
        <v>1002</v>
      </c>
      <c r="I84" s="24" t="str">
        <f>TRIM(TRUNC('PF_DAILY(Sorted)'!P80,'PF_DAILY(Sorted)'!$K80))</f>
        <v>997.25</v>
      </c>
      <c r="J84" s="24" t="str">
        <f>TRIM(TRUNC('PF_DAILY(Sorted)'!Q80,'PF_DAILY(Sorted)'!$K80))</f>
        <v>981.17</v>
      </c>
      <c r="K84" s="24" t="str">
        <f>TRIM(TRUNC('PF_DAILY(Sorted)'!R80,'PF_DAILY(Sorted)'!$K80))</f>
        <v>5.75</v>
      </c>
      <c r="L84" s="24" t="str">
        <f>TRIM(TRUNC('PF_DAILY(Sorted)'!S80,'PF_DAILY(Sorted)'!$K80))</f>
        <v>10.33</v>
      </c>
      <c r="M84" s="24" t="str">
        <f>TRIM(TRUNC('PF_DAILY(Sorted)'!T80,'PF_DAILY(Sorted)'!$K80))</f>
        <v>8.04</v>
      </c>
      <c r="N84" s="28">
        <f>'PF_DAILY(Sorted)'!U80</f>
        <v>8.0199999999999994E-3</v>
      </c>
    </row>
    <row r="85" spans="2:14" s="8" customFormat="1" ht="55" customHeight="1" x14ac:dyDescent="0.3">
      <c r="B85" s="25">
        <v>80</v>
      </c>
      <c r="C85" s="26" t="str">
        <f>'PF_DAILY(Sorted)'!H81</f>
        <v>欧元/波兰兹罗提</v>
      </c>
      <c r="D85" s="26" t="str">
        <f>'PF_DAILY(Sorted)'!E81</f>
        <v>EURPLN</v>
      </c>
      <c r="E85" s="27" t="str">
        <f>TRIM(TRUNC('PF_DAILY(Sorted)'!L81,'PF_DAILY(Sorted)'!$K81))</f>
        <v>4.23982</v>
      </c>
      <c r="F85" s="27" t="str">
        <f>TRIM(TRUNC('PF_DAILY(Sorted)'!M81,'PF_DAILY(Sorted)'!$K81))</f>
        <v>4.25483</v>
      </c>
      <c r="G85" s="27" t="str">
        <f>TRIM(TRUNC('PF_DAILY(Sorted)'!N81,'PF_DAILY(Sorted)'!$K81))</f>
        <v>4.2374</v>
      </c>
      <c r="H85" s="27" t="str">
        <f>TRIM(TRUNC('PF_DAILY(Sorted)'!O81,'PF_DAILY(Sorted)'!$K81))</f>
        <v>4.25091</v>
      </c>
      <c r="I85" s="27" t="str">
        <f>TRIM(TRUNC('PF_DAILY(Sorted)'!P81,'PF_DAILY(Sorted)'!$K81))</f>
        <v>4.24977</v>
      </c>
      <c r="J85" s="27" t="str">
        <f>TRIM(TRUNC('PF_DAILY(Sorted)'!Q81,'PF_DAILY(Sorted)'!$K81))</f>
        <v>4.17265</v>
      </c>
      <c r="K85" s="27" t="str">
        <f>TRIM(TRUNC('PF_DAILY(Sorted)'!R81,'PF_DAILY(Sorted)'!$K81))</f>
        <v>0.00506</v>
      </c>
      <c r="L85" s="27" t="str">
        <f>TRIM(TRUNC('PF_DAILY(Sorted)'!S81,'PF_DAILY(Sorted)'!$K81))</f>
        <v>0.06475</v>
      </c>
      <c r="M85" s="27" t="str">
        <f>TRIM(TRUNC('PF_DAILY(Sorted)'!T81,'PF_DAILY(Sorted)'!$K81))</f>
        <v>0.03491</v>
      </c>
      <c r="N85" s="29">
        <f>'PF_DAILY(Sorted)'!U81</f>
        <v>8.2100000000000003E-3</v>
      </c>
    </row>
    <row r="86" spans="2:14" s="8" customFormat="1" ht="55" customHeight="1" x14ac:dyDescent="0.3">
      <c r="B86" s="22">
        <v>81</v>
      </c>
      <c r="C86" s="23" t="str">
        <f>'PF_DAILY(Sorted)'!H82</f>
        <v>新加坡元/港元</v>
      </c>
      <c r="D86" s="23" t="str">
        <f>'PF_DAILY(Sorted)'!E82</f>
        <v>SGDHKD</v>
      </c>
      <c r="E86" s="24" t="str">
        <f>TRIM(TRUNC('PF_DAILY(Sorted)'!L82,'PF_DAILY(Sorted)'!$K82))</f>
        <v>6.1279</v>
      </c>
      <c r="F86" s="24" t="str">
        <f>TRIM(TRUNC('PF_DAILY(Sorted)'!M82,'PF_DAILY(Sorted)'!$K82))</f>
        <v>6.1377</v>
      </c>
      <c r="G86" s="24" t="str">
        <f>TRIM(TRUNC('PF_DAILY(Sorted)'!N82,'PF_DAILY(Sorted)'!$K82))</f>
        <v>6.1219</v>
      </c>
      <c r="H86" s="24" t="str">
        <f>TRIM(TRUNC('PF_DAILY(Sorted)'!O82,'PF_DAILY(Sorted)'!$K82))</f>
        <v>6.1323</v>
      </c>
      <c r="I86" s="24" t="str">
        <f>TRIM(TRUNC('PF_DAILY(Sorted)'!P82,'PF_DAILY(Sorted)'!$K82))</f>
        <v>6.2491</v>
      </c>
      <c r="J86" s="24" t="str">
        <f>TRIM(TRUNC('PF_DAILY(Sorted)'!Q82,'PF_DAILY(Sorted)'!$K82))</f>
        <v>6.1126</v>
      </c>
      <c r="K86" s="24" t="str">
        <f>TRIM(TRUNC('PF_DAILY(Sorted)'!R82,'PF_DAILY(Sorted)'!$K82))</f>
        <v>0.1114</v>
      </c>
      <c r="L86" s="24" t="str">
        <f>TRIM(TRUNC('PF_DAILY(Sorted)'!S82,'PF_DAILY(Sorted)'!$K82))</f>
        <v>0.0093</v>
      </c>
      <c r="M86" s="24" t="str">
        <f>TRIM(TRUNC('PF_DAILY(Sorted)'!T82,'PF_DAILY(Sorted)'!$K82))</f>
        <v>0.0603</v>
      </c>
      <c r="N86" s="28">
        <f>'PF_DAILY(Sorted)'!U82</f>
        <v>9.8399999999999998E-3</v>
      </c>
    </row>
    <row r="87" spans="2:14" s="8" customFormat="1" ht="55" customHeight="1" x14ac:dyDescent="0.3">
      <c r="B87" s="25">
        <v>82</v>
      </c>
      <c r="C87" s="26" t="str">
        <f>'PF_DAILY(Sorted)'!H83</f>
        <v>英镑/波兰兹罗提</v>
      </c>
      <c r="D87" s="26" t="str">
        <f>'PF_DAILY(Sorted)'!E83</f>
        <v>GBPPLN</v>
      </c>
      <c r="E87" s="27" t="str">
        <f>TRIM(TRUNC('PF_DAILY(Sorted)'!L83,'PF_DAILY(Sorted)'!$K83))</f>
        <v>4.90572</v>
      </c>
      <c r="F87" s="27" t="str">
        <f>TRIM(TRUNC('PF_DAILY(Sorted)'!M83,'PF_DAILY(Sorted)'!$K83))</f>
        <v>4.93868</v>
      </c>
      <c r="G87" s="27" t="str">
        <f>TRIM(TRUNC('PF_DAILY(Sorted)'!N83,'PF_DAILY(Sorted)'!$K83))</f>
        <v>4.90203</v>
      </c>
      <c r="H87" s="27" t="str">
        <f>TRIM(TRUNC('PF_DAILY(Sorted)'!O83,'PF_DAILY(Sorted)'!$K83))</f>
        <v>4.92201</v>
      </c>
      <c r="I87" s="27" t="str">
        <f>TRIM(TRUNC('PF_DAILY(Sorted)'!P83,'PF_DAILY(Sorted)'!$K83))</f>
        <v>4.90572</v>
      </c>
      <c r="J87" s="27" t="str">
        <f>TRIM(TRUNC('PF_DAILY(Sorted)'!Q83,'PF_DAILY(Sorted)'!$K83))</f>
        <v>4.83453</v>
      </c>
      <c r="K87" s="27" t="str">
        <f>TRIM(TRUNC('PF_DAILY(Sorted)'!R83,'PF_DAILY(Sorted)'!$K83))</f>
        <v>0.03296</v>
      </c>
      <c r="L87" s="27" t="str">
        <f>TRIM(TRUNC('PF_DAILY(Sorted)'!S83,'PF_DAILY(Sorted)'!$K83))</f>
        <v>0.0675</v>
      </c>
      <c r="M87" s="27" t="str">
        <f>TRIM(TRUNC('PF_DAILY(Sorted)'!T83,'PF_DAILY(Sorted)'!$K83))</f>
        <v>0.05023</v>
      </c>
      <c r="N87" s="29">
        <f>'PF_DAILY(Sorted)'!U83</f>
        <v>1.021E-2</v>
      </c>
    </row>
    <row r="88" spans="2:14" s="8" customFormat="1" ht="55" customHeight="1" x14ac:dyDescent="0.3">
      <c r="B88" s="22">
        <v>83</v>
      </c>
      <c r="C88" s="23" t="str">
        <f>'PF_DAILY(Sorted)'!H84</f>
        <v>澳元/美元</v>
      </c>
      <c r="D88" s="23" t="str">
        <f>'PF_DAILY(Sorted)'!E84</f>
        <v>AUDUSD</v>
      </c>
      <c r="E88" s="24" t="str">
        <f>TRIM(TRUNC('PF_DAILY(Sorted)'!L84,'PF_DAILY(Sorted)'!$K84))</f>
        <v>0.65341</v>
      </c>
      <c r="F88" s="24" t="str">
        <f>TRIM(TRUNC('PF_DAILY(Sorted)'!M84,'PF_DAILY(Sorted)'!$K84))</f>
        <v>0.65904</v>
      </c>
      <c r="G88" s="24" t="str">
        <f>TRIM(TRUNC('PF_DAILY(Sorted)'!N84,'PF_DAILY(Sorted)'!$K84))</f>
        <v>0.65239</v>
      </c>
      <c r="H88" s="24" t="str">
        <f>TRIM(TRUNC('PF_DAILY(Sorted)'!O84,'PF_DAILY(Sorted)'!$K84))</f>
        <v>0.65856</v>
      </c>
      <c r="I88" s="24" t="str">
        <f>TRIM(TRUNC('PF_DAILY(Sorted)'!P84,'PF_DAILY(Sorted)'!$K84))</f>
        <v>0.66145</v>
      </c>
      <c r="J88" s="24" t="str">
        <f>TRIM(TRUNC('PF_DAILY(Sorted)'!Q84,'PF_DAILY(Sorted)'!$K84))</f>
        <v>0.64128</v>
      </c>
      <c r="K88" s="24" t="str">
        <f>TRIM(TRUNC('PF_DAILY(Sorted)'!R84,'PF_DAILY(Sorted)'!$K84))</f>
        <v>0.00241</v>
      </c>
      <c r="L88" s="24" t="str">
        <f>TRIM(TRUNC('PF_DAILY(Sorted)'!S84,'PF_DAILY(Sorted)'!$K84))</f>
        <v>0.01111</v>
      </c>
      <c r="M88" s="24" t="str">
        <f>TRIM(TRUNC('PF_DAILY(Sorted)'!T84,'PF_DAILY(Sorted)'!$K84))</f>
        <v>0.00676</v>
      </c>
      <c r="N88" s="28">
        <f>'PF_DAILY(Sorted)'!U84</f>
        <v>1.026E-2</v>
      </c>
    </row>
    <row r="89" spans="2:14" s="9" customFormat="1" ht="55" customHeight="1" x14ac:dyDescent="0.3">
      <c r="B89" s="25">
        <v>84</v>
      </c>
      <c r="C89" s="26" t="str">
        <f>'PF_DAILY(Sorted)'!H85</f>
        <v>英镑/美元</v>
      </c>
      <c r="D89" s="26" t="str">
        <f>'PF_DAILY(Sorted)'!E85</f>
        <v>GBPUSD</v>
      </c>
      <c r="E89" s="27" t="str">
        <f>TRIM(TRUNC('PF_DAILY(Sorted)'!L85,'PF_DAILY(Sorted)'!$K85))</f>
        <v>1.35787</v>
      </c>
      <c r="F89" s="27" t="str">
        <f>TRIM(TRUNC('PF_DAILY(Sorted)'!M85,'PF_DAILY(Sorted)'!$K85))</f>
        <v>1.36183</v>
      </c>
      <c r="G89" s="27" t="str">
        <f>TRIM(TRUNC('PF_DAILY(Sorted)'!N85,'PF_DAILY(Sorted)'!$K85))</f>
        <v>1.35318</v>
      </c>
      <c r="H89" s="27" t="str">
        <f>TRIM(TRUNC('PF_DAILY(Sorted)'!O85,'PF_DAILY(Sorted)'!$K85))</f>
        <v>1.35769</v>
      </c>
      <c r="I89" s="27" t="str">
        <f>TRIM(TRUNC('PF_DAILY(Sorted)'!P85,'PF_DAILY(Sorted)'!$K85))</f>
        <v>1.37776</v>
      </c>
      <c r="J89" s="27" t="str">
        <f>TRIM(TRUNC('PF_DAILY(Sorted)'!Q85,'PF_DAILY(Sorted)'!$K85))</f>
        <v>1.34122</v>
      </c>
      <c r="K89" s="27" t="str">
        <f>TRIM(TRUNC('PF_DAILY(Sorted)'!R85,'PF_DAILY(Sorted)'!$K85))</f>
        <v>0.01593</v>
      </c>
      <c r="L89" s="27" t="str">
        <f>TRIM(TRUNC('PF_DAILY(Sorted)'!S85,'PF_DAILY(Sorted)'!$K85))</f>
        <v>0.01196</v>
      </c>
      <c r="M89" s="27" t="str">
        <f>TRIM(TRUNC('PF_DAILY(Sorted)'!T85,'PF_DAILY(Sorted)'!$K85))</f>
        <v>0.01394</v>
      </c>
      <c r="N89" s="29">
        <f>'PF_DAILY(Sorted)'!U85</f>
        <v>1.027E-2</v>
      </c>
    </row>
    <row r="90" spans="2:14" s="8" customFormat="1" ht="55" customHeight="1" x14ac:dyDescent="0.3">
      <c r="B90" s="22">
        <v>85</v>
      </c>
      <c r="C90" s="23" t="str">
        <f>'PF_DAILY(Sorted)'!H86</f>
        <v>澳元/波兰兹罗提</v>
      </c>
      <c r="D90" s="23" t="str">
        <f>'PF_DAILY(Sorted)'!E86</f>
        <v>AUDPLN</v>
      </c>
      <c r="E90" s="24" t="str">
        <f>TRIM(TRUNC('PF_DAILY(Sorted)'!L86,'PF_DAILY(Sorted)'!$K86))</f>
        <v>2.36455</v>
      </c>
      <c r="F90" s="24" t="str">
        <f>TRIM(TRUNC('PF_DAILY(Sorted)'!M86,'PF_DAILY(Sorted)'!$K86))</f>
        <v>2.3959</v>
      </c>
      <c r="G90" s="24" t="str">
        <f>TRIM(TRUNC('PF_DAILY(Sorted)'!N86,'PF_DAILY(Sorted)'!$K86))</f>
        <v>2.36014</v>
      </c>
      <c r="H90" s="24" t="str">
        <f>TRIM(TRUNC('PF_DAILY(Sorted)'!O86,'PF_DAILY(Sorted)'!$K86))</f>
        <v>2.39207</v>
      </c>
      <c r="I90" s="24" t="str">
        <f>TRIM(TRUNC('PF_DAILY(Sorted)'!P86,'PF_DAILY(Sorted)'!$K86))</f>
        <v>2.44067</v>
      </c>
      <c r="J90" s="24" t="str">
        <f>TRIM(TRUNC('PF_DAILY(Sorted)'!Q86,'PF_DAILY(Sorted)'!$K86))</f>
        <v>2.36455</v>
      </c>
      <c r="K90" s="24" t="str">
        <f>TRIM(TRUNC('PF_DAILY(Sorted)'!R86,'PF_DAILY(Sorted)'!$K86))</f>
        <v>0.04477</v>
      </c>
      <c r="L90" s="24" t="str">
        <f>TRIM(TRUNC('PF_DAILY(Sorted)'!S86,'PF_DAILY(Sorted)'!$K86))</f>
        <v>0.00441</v>
      </c>
      <c r="M90" s="24" t="str">
        <f>TRIM(TRUNC('PF_DAILY(Sorted)'!T86,'PF_DAILY(Sorted)'!$K86))</f>
        <v>0.02459</v>
      </c>
      <c r="N90" s="28">
        <f>'PF_DAILY(Sorted)'!U86</f>
        <v>1.0279999999999999E-2</v>
      </c>
    </row>
    <row r="91" spans="2:14" s="8" customFormat="1" ht="55" customHeight="1" x14ac:dyDescent="0.3">
      <c r="B91" s="25">
        <v>86</v>
      </c>
      <c r="C91" s="26" t="str">
        <f>'PF_DAILY(Sorted)'!H87</f>
        <v>西班牙35指数</v>
      </c>
      <c r="D91" s="26" t="str">
        <f>'PF_DAILY(Sorted)'!E87</f>
        <v>ESP35</v>
      </c>
      <c r="E91" s="27" t="str">
        <f>TRIM(TRUNC('PF_DAILY(Sorted)'!L87,'PF_DAILY(Sorted)'!$K87))</f>
        <v>14291</v>
      </c>
      <c r="F91" s="27" t="str">
        <f>TRIM(TRUNC('PF_DAILY(Sorted)'!M87,'PF_DAILY(Sorted)'!$K87))</f>
        <v>14291</v>
      </c>
      <c r="G91" s="27" t="str">
        <f>TRIM(TRUNC('PF_DAILY(Sorted)'!N87,'PF_DAILY(Sorted)'!$K87))</f>
        <v>14104</v>
      </c>
      <c r="H91" s="27" t="str">
        <f>TRIM(TRUNC('PF_DAILY(Sorted)'!O87,'PF_DAILY(Sorted)'!$K87))</f>
        <v>14120</v>
      </c>
      <c r="I91" s="27" t="str">
        <f>TRIM(TRUNC('PF_DAILY(Sorted)'!P87,'PF_DAILY(Sorted)'!$K87))</f>
        <v>14433</v>
      </c>
      <c r="J91" s="27" t="str">
        <f>TRIM(TRUNC('PF_DAILY(Sorted)'!Q87,'PF_DAILY(Sorted)'!$K87))</f>
        <v>14264</v>
      </c>
      <c r="K91" s="27" t="str">
        <f>TRIM(TRUNC('PF_DAILY(Sorted)'!R87,'PF_DAILY(Sorted)'!$K87))</f>
        <v>142</v>
      </c>
      <c r="L91" s="27" t="str">
        <f>TRIM(TRUNC('PF_DAILY(Sorted)'!S87,'PF_DAILY(Sorted)'!$K87))</f>
        <v>160</v>
      </c>
      <c r="M91" s="27" t="str">
        <f>TRIM(TRUNC('PF_DAILY(Sorted)'!T87,'PF_DAILY(Sorted)'!$K87))</f>
        <v>151</v>
      </c>
      <c r="N91" s="29">
        <f>'PF_DAILY(Sorted)'!U87</f>
        <v>1.069E-2</v>
      </c>
    </row>
    <row r="92" spans="2:14" s="8" customFormat="1" ht="55" customHeight="1" x14ac:dyDescent="0.3">
      <c r="B92" s="22">
        <v>87</v>
      </c>
      <c r="C92" s="23" t="str">
        <f>'PF_DAILY(Sorted)'!H88</f>
        <v>铂金</v>
      </c>
      <c r="D92" s="23" t="str">
        <f>'PF_DAILY(Sorted)'!E88</f>
        <v>PLAT</v>
      </c>
      <c r="E92" s="24" t="str">
        <f>TRIM(TRUNC('PF_DAILY(Sorted)'!L88,'PF_DAILY(Sorted)'!$K88))</f>
        <v>1388.7</v>
      </c>
      <c r="F92" s="24" t="str">
        <f>TRIM(TRUNC('PF_DAILY(Sorted)'!M88,'PF_DAILY(Sorted)'!$K88))</f>
        <v>1439.1</v>
      </c>
      <c r="G92" s="24" t="str">
        <f>TRIM(TRUNC('PF_DAILY(Sorted)'!N88,'PF_DAILY(Sorted)'!$K88))</f>
        <v>1381.4</v>
      </c>
      <c r="H92" s="24" t="str">
        <f>TRIM(TRUNC('PF_DAILY(Sorted)'!O88,'PF_DAILY(Sorted)'!$K88))</f>
        <v>1414.5</v>
      </c>
      <c r="I92" s="24" t="str">
        <f>TRIM(TRUNC('PF_DAILY(Sorted)'!P88,'PF_DAILY(Sorted)'!$K88))</f>
        <v>1417.67</v>
      </c>
      <c r="J92" s="24" t="str">
        <f>TRIM(TRUNC('PF_DAILY(Sorted)'!Q88,'PF_DAILY(Sorted)'!$K88))</f>
        <v>1371.16</v>
      </c>
      <c r="K92" s="24" t="str">
        <f>TRIM(TRUNC('PF_DAILY(Sorted)'!R88,'PF_DAILY(Sorted)'!$K88))</f>
        <v>21.43</v>
      </c>
      <c r="L92" s="24" t="str">
        <f>TRIM(TRUNC('PF_DAILY(Sorted)'!S88,'PF_DAILY(Sorted)'!$K88))</f>
        <v>10.24</v>
      </c>
      <c r="M92" s="24" t="str">
        <f>TRIM(TRUNC('PF_DAILY(Sorted)'!T88,'PF_DAILY(Sorted)'!$K88))</f>
        <v>15.83</v>
      </c>
      <c r="N92" s="28">
        <f>'PF_DAILY(Sorted)'!U88</f>
        <v>1.119E-2</v>
      </c>
    </row>
    <row r="93" spans="2:14" s="10" customFormat="1" ht="55" customHeight="1" x14ac:dyDescent="0.3">
      <c r="B93" s="25">
        <v>88</v>
      </c>
      <c r="C93" s="26" t="str">
        <f>'PF_DAILY(Sorted)'!H89</f>
        <v>南非兰特/日元</v>
      </c>
      <c r="D93" s="26" t="str">
        <f>'PF_DAILY(Sorted)'!E89</f>
        <v>ZARJPY</v>
      </c>
      <c r="E93" s="27" t="str">
        <f>TRIM(TRUNC('PF_DAILY(Sorted)'!L89,'PF_DAILY(Sorted)'!$K89))</f>
        <v>8.17</v>
      </c>
      <c r="F93" s="27" t="str">
        <f>TRIM(TRUNC('PF_DAILY(Sorted)'!M89,'PF_DAILY(Sorted)'!$K89))</f>
        <v>8.253</v>
      </c>
      <c r="G93" s="27" t="str">
        <f>TRIM(TRUNC('PF_DAILY(Sorted)'!N89,'PF_DAILY(Sorted)'!$K89))</f>
        <v>8.16</v>
      </c>
      <c r="H93" s="27" t="str">
        <f>TRIM(TRUNC('PF_DAILY(Sorted)'!O89,'PF_DAILY(Sorted)'!$K89))</f>
        <v>8.211</v>
      </c>
      <c r="I93" s="27" t="str">
        <f>TRIM(TRUNC('PF_DAILY(Sorted)'!P89,'PF_DAILY(Sorted)'!$K89))</f>
        <v>8.222</v>
      </c>
      <c r="J93" s="27" t="str">
        <f>TRIM(TRUNC('PF_DAILY(Sorted)'!Q89,'PF_DAILY(Sorted)'!$K89))</f>
        <v>8</v>
      </c>
      <c r="K93" s="27" t="str">
        <f>TRIM(TRUNC('PF_DAILY(Sorted)'!R89,'PF_DAILY(Sorted)'!$K89))</f>
        <v>0.031</v>
      </c>
      <c r="L93" s="27" t="str">
        <f>TRIM(TRUNC('PF_DAILY(Sorted)'!S89,'PF_DAILY(Sorted)'!$K89))</f>
        <v>0.16</v>
      </c>
      <c r="M93" s="27" t="str">
        <f>TRIM(TRUNC('PF_DAILY(Sorted)'!T89,'PF_DAILY(Sorted)'!$K89))</f>
        <v>0.095</v>
      </c>
      <c r="N93" s="29">
        <f>'PF_DAILY(Sorted)'!U89</f>
        <v>1.163E-2</v>
      </c>
    </row>
    <row r="94" spans="2:14" s="11" customFormat="1" ht="55" customHeight="1" x14ac:dyDescent="0.3">
      <c r="B94" s="22">
        <v>89</v>
      </c>
      <c r="C94" s="23" t="str">
        <f>'PF_DAILY(Sorted)'!H90</f>
        <v>欧元/加元</v>
      </c>
      <c r="D94" s="23" t="str">
        <f>'PF_DAILY(Sorted)'!E90</f>
        <v>EURCAD</v>
      </c>
      <c r="E94" s="24" t="str">
        <f>TRIM(TRUNC('PF_DAILY(Sorted)'!L90,'PF_DAILY(Sorted)'!$K90))</f>
        <v>1.60339</v>
      </c>
      <c r="F94" s="24" t="str">
        <f>TRIM(TRUNC('PF_DAILY(Sorted)'!M90,'PF_DAILY(Sorted)'!$K90))</f>
        <v>1.60703</v>
      </c>
      <c r="G94" s="24" t="str">
        <f>TRIM(TRUNC('PF_DAILY(Sorted)'!N90,'PF_DAILY(Sorted)'!$K90))</f>
        <v>1.59694</v>
      </c>
      <c r="H94" s="24" t="str">
        <f>TRIM(TRUNC('PF_DAILY(Sorted)'!O90,'PF_DAILY(Sorted)'!$K90))</f>
        <v>1.59722</v>
      </c>
      <c r="I94" s="24" t="str">
        <f>TRIM(TRUNC('PF_DAILY(Sorted)'!P90,'PF_DAILY(Sorted)'!$K90))</f>
        <v>1.62363</v>
      </c>
      <c r="J94" s="24" t="str">
        <f>TRIM(TRUNC('PF_DAILY(Sorted)'!Q90,'PF_DAILY(Sorted)'!$K90))</f>
        <v>1.5747</v>
      </c>
      <c r="K94" s="24" t="str">
        <f>TRIM(TRUNC('PF_DAILY(Sorted)'!R90,'PF_DAILY(Sorted)'!$K90))</f>
        <v>0.0166</v>
      </c>
      <c r="L94" s="24" t="str">
        <f>TRIM(TRUNC('PF_DAILY(Sorted)'!S90,'PF_DAILY(Sorted)'!$K90))</f>
        <v>0.02224</v>
      </c>
      <c r="M94" s="24" t="str">
        <f>TRIM(TRUNC('PF_DAILY(Sorted)'!T90,'PF_DAILY(Sorted)'!$K90))</f>
        <v>0.01942</v>
      </c>
      <c r="N94" s="28">
        <f>'PF_DAILY(Sorted)'!U90</f>
        <v>1.2160000000000001E-2</v>
      </c>
    </row>
    <row r="95" spans="2:14" s="8" customFormat="1" ht="55" customHeight="1" x14ac:dyDescent="0.3">
      <c r="B95" s="25">
        <v>90</v>
      </c>
      <c r="C95" s="26" t="str">
        <f>'PF_DAILY(Sorted)'!H91</f>
        <v>欧元/港元</v>
      </c>
      <c r="D95" s="26" t="str">
        <f>'PF_DAILY(Sorted)'!E91</f>
        <v>EURHKD</v>
      </c>
      <c r="E95" s="27" t="str">
        <f>TRIM(TRUNC('PF_DAILY(Sorted)'!L91,'PF_DAILY(Sorted)'!$K91))</f>
        <v>9.1958</v>
      </c>
      <c r="F95" s="27" t="str">
        <f>TRIM(TRUNC('PF_DAILY(Sorted)'!M91,'PF_DAILY(Sorted)'!$K91))</f>
        <v>9.2226</v>
      </c>
      <c r="G95" s="27" t="str">
        <f>TRIM(TRUNC('PF_DAILY(Sorted)'!N91,'PF_DAILY(Sorted)'!$K91))</f>
        <v>9.1544</v>
      </c>
      <c r="H95" s="27" t="str">
        <f>TRIM(TRUNC('PF_DAILY(Sorted)'!O91,'PF_DAILY(Sorted)'!$K91))</f>
        <v>9.1832</v>
      </c>
      <c r="I95" s="27" t="str">
        <f>TRIM(TRUNC('PF_DAILY(Sorted)'!P91,'PF_DAILY(Sorted)'!$K91))</f>
        <v>9.2036</v>
      </c>
      <c r="J95" s="27" t="str">
        <f>TRIM(TRUNC('PF_DAILY(Sorted)'!Q91,'PF_DAILY(Sorted)'!$K91))</f>
        <v>8.95</v>
      </c>
      <c r="K95" s="27" t="str">
        <f>TRIM(TRUNC('PF_DAILY(Sorted)'!R91,'PF_DAILY(Sorted)'!$K91))</f>
        <v>0.019</v>
      </c>
      <c r="L95" s="27" t="str">
        <f>TRIM(TRUNC('PF_DAILY(Sorted)'!S91,'PF_DAILY(Sorted)'!$K91))</f>
        <v>0.2044</v>
      </c>
      <c r="M95" s="27" t="str">
        <f>TRIM(TRUNC('PF_DAILY(Sorted)'!T91,'PF_DAILY(Sorted)'!$K91))</f>
        <v>0.1117</v>
      </c>
      <c r="N95" s="29">
        <f>'PF_DAILY(Sorted)'!U91</f>
        <v>1.2160000000000001E-2</v>
      </c>
    </row>
    <row r="96" spans="2:14" s="8" customFormat="1" ht="55" customHeight="1" x14ac:dyDescent="0.3">
      <c r="B96" s="22">
        <v>91</v>
      </c>
      <c r="C96" s="23" t="str">
        <f>'PF_DAILY(Sorted)'!H92</f>
        <v>中国A50指数</v>
      </c>
      <c r="D96" s="23" t="str">
        <f>'PF_DAILY(Sorted)'!E92</f>
        <v>CHINAA50</v>
      </c>
      <c r="E96" s="24" t="str">
        <f>TRIM(TRUNC('PF_DAILY(Sorted)'!L92,'PF_DAILY(Sorted)'!$K92))</f>
        <v>13817</v>
      </c>
      <c r="F96" s="24" t="str">
        <f>TRIM(TRUNC('PF_DAILY(Sorted)'!M92,'PF_DAILY(Sorted)'!$K92))</f>
        <v>13973</v>
      </c>
      <c r="G96" s="24" t="str">
        <f>TRIM(TRUNC('PF_DAILY(Sorted)'!N92,'PF_DAILY(Sorted)'!$K92))</f>
        <v>13799</v>
      </c>
      <c r="H96" s="24" t="str">
        <f>TRIM(TRUNC('PF_DAILY(Sorted)'!O92,'PF_DAILY(Sorted)'!$K92))</f>
        <v>13905</v>
      </c>
      <c r="I96" s="24" t="str">
        <f>TRIM(TRUNC('PF_DAILY(Sorted)'!P92,'PF_DAILY(Sorted)'!$K92))</f>
        <v>14302</v>
      </c>
      <c r="J96" s="24" t="str">
        <f>TRIM(TRUNC('PF_DAILY(Sorted)'!Q92,'PF_DAILY(Sorted)'!$K92))</f>
        <v>13817</v>
      </c>
      <c r="K96" s="24" t="str">
        <f>TRIM(TRUNC('PF_DAILY(Sorted)'!R92,'PF_DAILY(Sorted)'!$K92))</f>
        <v>329</v>
      </c>
      <c r="L96" s="24" t="str">
        <f>TRIM(TRUNC('PF_DAILY(Sorted)'!S92,'PF_DAILY(Sorted)'!$K92))</f>
        <v>18</v>
      </c>
      <c r="M96" s="24" t="str">
        <f>TRIM(TRUNC('PF_DAILY(Sorted)'!T92,'PF_DAILY(Sorted)'!$K92))</f>
        <v>173</v>
      </c>
      <c r="N96" s="28">
        <f>'PF_DAILY(Sorted)'!U92</f>
        <v>1.248E-2</v>
      </c>
    </row>
    <row r="97" spans="2:14" s="8" customFormat="1" ht="55" customHeight="1" x14ac:dyDescent="0.3">
      <c r="B97" s="25">
        <v>92</v>
      </c>
      <c r="C97" s="26" t="str">
        <f>'PF_DAILY(Sorted)'!H93</f>
        <v>原糖</v>
      </c>
      <c r="D97" s="26" t="str">
        <f>'PF_DAILY(Sorted)'!E93</f>
        <v>SUGAR</v>
      </c>
      <c r="E97" s="27" t="str">
        <f>TRIM(TRUNC('PF_DAILY(Sorted)'!L93,'PF_DAILY(Sorted)'!$K93))</f>
        <v>16.42</v>
      </c>
      <c r="F97" s="27" t="str">
        <f>TRIM(TRUNC('PF_DAILY(Sorted)'!M93,'PF_DAILY(Sorted)'!$K93))</f>
        <v>16.54</v>
      </c>
      <c r="G97" s="27" t="str">
        <f>TRIM(TRUNC('PF_DAILY(Sorted)'!N93,'PF_DAILY(Sorted)'!$K93))</f>
        <v>16.21</v>
      </c>
      <c r="H97" s="27" t="str">
        <f>TRIM(TRUNC('PF_DAILY(Sorted)'!O93,'PF_DAILY(Sorted)'!$K93))</f>
        <v>16.25</v>
      </c>
      <c r="I97" s="27" t="str">
        <f>TRIM(TRUNC('PF_DAILY(Sorted)'!P93,'PF_DAILY(Sorted)'!$K93))</f>
        <v>16.64</v>
      </c>
      <c r="J97" s="27" t="str">
        <f>TRIM(TRUNC('PF_DAILY(Sorted)'!Q93,'PF_DAILY(Sorted)'!$K93))</f>
        <v>16.53</v>
      </c>
      <c r="K97" s="27" t="str">
        <f>TRIM(TRUNC('PF_DAILY(Sorted)'!R93,'PF_DAILY(Sorted)'!$K93))</f>
        <v>0.1</v>
      </c>
      <c r="L97" s="27" t="str">
        <f>TRIM(TRUNC('PF_DAILY(Sorted)'!S93,'PF_DAILY(Sorted)'!$K93))</f>
        <v>0.32</v>
      </c>
      <c r="M97" s="27" t="str">
        <f>TRIM(TRUNC('PF_DAILY(Sorted)'!T93,'PF_DAILY(Sorted)'!$K93))</f>
        <v>0.21</v>
      </c>
      <c r="N97" s="29">
        <f>'PF_DAILY(Sorted)'!U93</f>
        <v>1.2919999999999999E-2</v>
      </c>
    </row>
    <row r="98" spans="2:14" s="8" customFormat="1" ht="55" customHeight="1" x14ac:dyDescent="0.3">
      <c r="B98" s="22">
        <v>93</v>
      </c>
      <c r="C98" s="23" t="str">
        <f>'PF_DAILY(Sorted)'!H94</f>
        <v>纽约原油</v>
      </c>
      <c r="D98" s="23" t="str">
        <f>'PF_DAILY(Sorted)'!E94</f>
        <v>US_OIL</v>
      </c>
      <c r="E98" s="24" t="str">
        <f>TRIM(TRUNC('PF_DAILY(Sorted)'!L94,'PF_DAILY(Sorted)'!$K94))</f>
        <v>68.27</v>
      </c>
      <c r="F98" s="24" t="str">
        <f>TRIM(TRUNC('PF_DAILY(Sorted)'!M94,'PF_DAILY(Sorted)'!$K94))</f>
        <v>68.59</v>
      </c>
      <c r="G98" s="24" t="str">
        <f>TRIM(TRUNC('PF_DAILY(Sorted)'!N94,'PF_DAILY(Sorted)'!$K94))</f>
        <v>66.43</v>
      </c>
      <c r="H98" s="24" t="str">
        <f>TRIM(TRUNC('PF_DAILY(Sorted)'!O94,'PF_DAILY(Sorted)'!$K94))</f>
        <v>66.84</v>
      </c>
      <c r="I98" s="24" t="str">
        <f>TRIM(TRUNC('PF_DAILY(Sorted)'!P94,'PF_DAILY(Sorted)'!$K94))</f>
        <v>69.49</v>
      </c>
      <c r="J98" s="24" t="str">
        <f>TRIM(TRUNC('PF_DAILY(Sorted)'!Q94,'PF_DAILY(Sorted)'!$K94))</f>
        <v>67.33</v>
      </c>
      <c r="K98" s="24" t="str">
        <f>TRIM(TRUNC('PF_DAILY(Sorted)'!R94,'PF_DAILY(Sorted)'!$K94))</f>
        <v>0.9</v>
      </c>
      <c r="L98" s="24" t="str">
        <f>TRIM(TRUNC('PF_DAILY(Sorted)'!S94,'PF_DAILY(Sorted)'!$K94))</f>
        <v>0.9</v>
      </c>
      <c r="M98" s="24" t="str">
        <f>TRIM(TRUNC('PF_DAILY(Sorted)'!T94,'PF_DAILY(Sorted)'!$K94))</f>
        <v>0.9</v>
      </c>
      <c r="N98" s="28">
        <f>'PF_DAILY(Sorted)'!U94</f>
        <v>1.346E-2</v>
      </c>
    </row>
    <row r="99" spans="2:14" s="9" customFormat="1" ht="55" customHeight="1" x14ac:dyDescent="0.3">
      <c r="B99" s="25">
        <v>94</v>
      </c>
      <c r="C99" s="26" t="str">
        <f>'PF_DAILY(Sorted)'!H95</f>
        <v>美元/丹麦克朗</v>
      </c>
      <c r="D99" s="26" t="str">
        <f>'PF_DAILY(Sorted)'!E95</f>
        <v>USDDKK</v>
      </c>
      <c r="E99" s="27" t="str">
        <f>TRIM(TRUNC('PF_DAILY(Sorted)'!L95,'PF_DAILY(Sorted)'!$K95))</f>
        <v>6.36499</v>
      </c>
      <c r="F99" s="27" t="str">
        <f>TRIM(TRUNC('PF_DAILY(Sorted)'!M95,'PF_DAILY(Sorted)'!$K95))</f>
        <v>6.39704</v>
      </c>
      <c r="G99" s="27" t="str">
        <f>TRIM(TRUNC('PF_DAILY(Sorted)'!N95,'PF_DAILY(Sorted)'!$K95))</f>
        <v>6.34978</v>
      </c>
      <c r="H99" s="27" t="str">
        <f>TRIM(TRUNC('PF_DAILY(Sorted)'!O95,'PF_DAILY(Sorted)'!$K95))</f>
        <v>6.37585</v>
      </c>
      <c r="I99" s="27" t="str">
        <f>TRIM(TRUNC('PF_DAILY(Sorted)'!P95,'PF_DAILY(Sorted)'!$K95))</f>
        <v>6.55503</v>
      </c>
      <c r="J99" s="27" t="str">
        <f>TRIM(TRUNC('PF_DAILY(Sorted)'!Q95,'PF_DAILY(Sorted)'!$K95))</f>
        <v>6.36499</v>
      </c>
      <c r="K99" s="27" t="str">
        <f>TRIM(TRUNC('PF_DAILY(Sorted)'!R95,'PF_DAILY(Sorted)'!$K95))</f>
        <v>0.15799</v>
      </c>
      <c r="L99" s="27" t="str">
        <f>TRIM(TRUNC('PF_DAILY(Sorted)'!S95,'PF_DAILY(Sorted)'!$K95))</f>
        <v>0.01521</v>
      </c>
      <c r="M99" s="27" t="str">
        <f>TRIM(TRUNC('PF_DAILY(Sorted)'!T95,'PF_DAILY(Sorted)'!$K95))</f>
        <v>0.0866</v>
      </c>
      <c r="N99" s="29">
        <f>'PF_DAILY(Sorted)'!U95</f>
        <v>1.358E-2</v>
      </c>
    </row>
    <row r="100" spans="2:14" s="8" customFormat="1" ht="55" customHeight="1" x14ac:dyDescent="0.3">
      <c r="B100" s="22">
        <v>95</v>
      </c>
      <c r="C100" s="23" t="str">
        <f>'PF_DAILY(Sorted)'!H96</f>
        <v>铜</v>
      </c>
      <c r="D100" s="23" t="str">
        <f>'PF_DAILY(Sorted)'!E96</f>
        <v>COPPER</v>
      </c>
      <c r="E100" s="24" t="str">
        <f>TRIM(TRUNC('PF_DAILY(Sorted)'!L96,'PF_DAILY(Sorted)'!$K96))</f>
        <v>553.95</v>
      </c>
      <c r="F100" s="24" t="str">
        <f>TRIM(TRUNC('PF_DAILY(Sorted)'!M96,'PF_DAILY(Sorted)'!$K96))</f>
        <v>567.9</v>
      </c>
      <c r="G100" s="24" t="str">
        <f>TRIM(TRUNC('PF_DAILY(Sorted)'!N96,'PF_DAILY(Sorted)'!$K96))</f>
        <v>552.4</v>
      </c>
      <c r="H100" s="24" t="str">
        <f>TRIM(TRUNC('PF_DAILY(Sorted)'!O96,'PF_DAILY(Sorted)'!$K96))</f>
        <v>562.55</v>
      </c>
      <c r="I100" s="24" t="str">
        <f>TRIM(TRUNC('PF_DAILY(Sorted)'!P96,'PF_DAILY(Sorted)'!$K96))</f>
        <v>553.95</v>
      </c>
      <c r="J100" s="24" t="str">
        <f>TRIM(TRUNC('PF_DAILY(Sorted)'!Q96,'PF_DAILY(Sorted)'!$K96))</f>
        <v>553.95</v>
      </c>
      <c r="K100" s="24" t="str">
        <f>TRIM(TRUNC('PF_DAILY(Sorted)'!R96,'PF_DAILY(Sorted)'!$K96))</f>
        <v>13.95</v>
      </c>
      <c r="L100" s="24" t="str">
        <f>TRIM(TRUNC('PF_DAILY(Sorted)'!S96,'PF_DAILY(Sorted)'!$K96))</f>
        <v>1.55</v>
      </c>
      <c r="M100" s="24" t="str">
        <f>TRIM(TRUNC('PF_DAILY(Sorted)'!T96,'PF_DAILY(Sorted)'!$K96))</f>
        <v>7.75</v>
      </c>
      <c r="N100" s="28">
        <f>'PF_DAILY(Sorted)'!U96</f>
        <v>1.3780000000000001E-2</v>
      </c>
    </row>
    <row r="101" spans="2:14" s="8" customFormat="1" ht="55" customHeight="1" x14ac:dyDescent="0.3">
      <c r="B101" s="25">
        <v>96</v>
      </c>
      <c r="C101" s="26" t="str">
        <f>'PF_DAILY(Sorted)'!H97</f>
        <v>美元/泰铢</v>
      </c>
      <c r="D101" s="26" t="str">
        <f>'PF_DAILY(Sorted)'!E97</f>
        <v>USDTHB</v>
      </c>
      <c r="E101" s="27" t="str">
        <f>TRIM(TRUNC('PF_DAILY(Sorted)'!L97,'PF_DAILY(Sorted)'!$K97))</f>
        <v>32.604</v>
      </c>
      <c r="F101" s="27" t="str">
        <f>TRIM(TRUNC('PF_DAILY(Sorted)'!M97,'PF_DAILY(Sorted)'!$K97))</f>
        <v>32.695</v>
      </c>
      <c r="G101" s="27" t="str">
        <f>TRIM(TRUNC('PF_DAILY(Sorted)'!N97,'PF_DAILY(Sorted)'!$K97))</f>
        <v>32.524</v>
      </c>
      <c r="H101" s="27" t="str">
        <f>TRIM(TRUNC('PF_DAILY(Sorted)'!O97,'PF_DAILY(Sorted)'!$K97))</f>
        <v>32.524</v>
      </c>
      <c r="I101" s="27" t="str">
        <f>TRIM(TRUNC('PF_DAILY(Sorted)'!P97,'PF_DAILY(Sorted)'!$K97))</f>
        <v>33.552</v>
      </c>
      <c r="J101" s="27" t="str">
        <f>TRIM(TRUNC('PF_DAILY(Sorted)'!Q97,'PF_DAILY(Sorted)'!$K97))</f>
        <v>32.604</v>
      </c>
      <c r="K101" s="27" t="str">
        <f>TRIM(TRUNC('PF_DAILY(Sorted)'!R97,'PF_DAILY(Sorted)'!$K97))</f>
        <v>0.857</v>
      </c>
      <c r="L101" s="27" t="str">
        <f>TRIM(TRUNC('PF_DAILY(Sorted)'!S97,'PF_DAILY(Sorted)'!$K97))</f>
        <v>0.08</v>
      </c>
      <c r="M101" s="27" t="str">
        <f>TRIM(TRUNC('PF_DAILY(Sorted)'!T97,'PF_DAILY(Sorted)'!$K97))</f>
        <v>0.468</v>
      </c>
      <c r="N101" s="29">
        <f>'PF_DAILY(Sorted)'!U97</f>
        <v>1.44E-2</v>
      </c>
    </row>
    <row r="102" spans="2:14" s="8" customFormat="1" ht="55" customHeight="1" x14ac:dyDescent="0.3">
      <c r="B102" s="22">
        <v>97</v>
      </c>
      <c r="C102" s="23" t="str">
        <f>'PF_DAILY(Sorted)'!H98</f>
        <v>棉花</v>
      </c>
      <c r="D102" s="23" t="str">
        <f>'PF_DAILY(Sorted)'!E98</f>
        <v>COTTON</v>
      </c>
      <c r="E102" s="24" t="str">
        <f>TRIM(TRUNC('PF_DAILY(Sorted)'!L98,'PF_DAILY(Sorted)'!$K98))</f>
        <v>67.42</v>
      </c>
      <c r="F102" s="24" t="str">
        <f>TRIM(TRUNC('PF_DAILY(Sorted)'!M98,'PF_DAILY(Sorted)'!$K98))</f>
        <v>67.9</v>
      </c>
      <c r="G102" s="24" t="str">
        <f>TRIM(TRUNC('PF_DAILY(Sorted)'!N98,'PF_DAILY(Sorted)'!$K98))</f>
        <v>67.42</v>
      </c>
      <c r="H102" s="24" t="str">
        <f>TRIM(TRUNC('PF_DAILY(Sorted)'!O98,'PF_DAILY(Sorted)'!$K98))</f>
        <v>67.64</v>
      </c>
      <c r="I102" s="24" t="str">
        <f>TRIM(TRUNC('PF_DAILY(Sorted)'!P98,'PF_DAILY(Sorted)'!$K98))</f>
        <v>68.79</v>
      </c>
      <c r="J102" s="24" t="str">
        <f>TRIM(TRUNC('PF_DAILY(Sorted)'!Q98,'PF_DAILY(Sorted)'!$K98))</f>
        <v>66.25</v>
      </c>
      <c r="K102" s="24" t="str">
        <f>TRIM(TRUNC('PF_DAILY(Sorted)'!R98,'PF_DAILY(Sorted)'!$K98))</f>
        <v>0.89</v>
      </c>
      <c r="L102" s="24" t="str">
        <f>TRIM(TRUNC('PF_DAILY(Sorted)'!S98,'PF_DAILY(Sorted)'!$K98))</f>
        <v>1.17</v>
      </c>
      <c r="M102" s="24" t="str">
        <f>TRIM(TRUNC('PF_DAILY(Sorted)'!T98,'PF_DAILY(Sorted)'!$K98))</f>
        <v>1.03</v>
      </c>
      <c r="N102" s="28">
        <f>'PF_DAILY(Sorted)'!U98</f>
        <v>1.523E-2</v>
      </c>
    </row>
    <row r="103" spans="2:14" s="10" customFormat="1" ht="55" customHeight="1" x14ac:dyDescent="0.3">
      <c r="B103" s="25">
        <v>98</v>
      </c>
      <c r="C103" s="26" t="str">
        <f>'PF_DAILY(Sorted)'!H99</f>
        <v>欧元/人民币</v>
      </c>
      <c r="D103" s="26" t="str">
        <f>'PF_DAILY(Sorted)'!E99</f>
        <v>EURCNH</v>
      </c>
      <c r="E103" s="27" t="str">
        <f>TRIM(TRUNC('PF_DAILY(Sorted)'!L99,'PF_DAILY(Sorted)'!$K99))</f>
        <v>8.4116</v>
      </c>
      <c r="F103" s="27" t="str">
        <f>TRIM(TRUNC('PF_DAILY(Sorted)'!M99,'PF_DAILY(Sorted)'!$K99))</f>
        <v>8.4351</v>
      </c>
      <c r="G103" s="27" t="str">
        <f>TRIM(TRUNC('PF_DAILY(Sorted)'!N99,'PF_DAILY(Sorted)'!$K99))</f>
        <v>8.3756</v>
      </c>
      <c r="H103" s="27" t="str">
        <f>TRIM(TRUNC('PF_DAILY(Sorted)'!O99,'PF_DAILY(Sorted)'!$K99))</f>
        <v>8.3956</v>
      </c>
      <c r="I103" s="27" t="str">
        <f>TRIM(TRUNC('PF_DAILY(Sorted)'!P99,'PF_DAILY(Sorted)'!$K99))</f>
        <v>8.6827</v>
      </c>
      <c r="J103" s="27" t="str">
        <f>TRIM(TRUNC('PF_DAILY(Sorted)'!Q99,'PF_DAILY(Sorted)'!$K99))</f>
        <v>8.4116</v>
      </c>
      <c r="K103" s="27" t="str">
        <f>TRIM(TRUNC('PF_DAILY(Sorted)'!R99,'PF_DAILY(Sorted)'!$K99))</f>
        <v>0.2476</v>
      </c>
      <c r="L103" s="27" t="str">
        <f>TRIM(TRUNC('PF_DAILY(Sorted)'!S99,'PF_DAILY(Sorted)'!$K99))</f>
        <v>0.036</v>
      </c>
      <c r="M103" s="27" t="str">
        <f>TRIM(TRUNC('PF_DAILY(Sorted)'!T99,'PF_DAILY(Sorted)'!$K99))</f>
        <v>0.1418</v>
      </c>
      <c r="N103" s="29">
        <f>'PF_DAILY(Sorted)'!U99</f>
        <v>1.6889999999999999E-2</v>
      </c>
    </row>
    <row r="104" spans="2:14" s="11" customFormat="1" ht="55" customHeight="1" x14ac:dyDescent="0.3">
      <c r="B104" s="22">
        <v>99</v>
      </c>
      <c r="C104" s="23" t="str">
        <f>'PF_DAILY(Sorted)'!H100</f>
        <v>新西兰元/瑞士法郎</v>
      </c>
      <c r="D104" s="23" t="str">
        <f>'PF_DAILY(Sorted)'!E100</f>
        <v>NZDCHF</v>
      </c>
      <c r="E104" s="24" t="str">
        <f>TRIM(TRUNC('PF_DAILY(Sorted)'!L100,'PF_DAILY(Sorted)'!$K100))</f>
        <v>0.47514</v>
      </c>
      <c r="F104" s="24" t="str">
        <f>TRIM(TRUNC('PF_DAILY(Sorted)'!M100,'PF_DAILY(Sorted)'!$K100))</f>
        <v>0.4807</v>
      </c>
      <c r="G104" s="24" t="str">
        <f>TRIM(TRUNC('PF_DAILY(Sorted)'!N100,'PF_DAILY(Sorted)'!$K100))</f>
        <v>0.47376</v>
      </c>
      <c r="H104" s="24" t="str">
        <f>TRIM(TRUNC('PF_DAILY(Sorted)'!O100,'PF_DAILY(Sorted)'!$K100))</f>
        <v>0.4806</v>
      </c>
      <c r="I104" s="24" t="str">
        <f>TRIM(TRUNC('PF_DAILY(Sorted)'!P100,'PF_DAILY(Sorted)'!$K100))</f>
        <v>0.48106</v>
      </c>
      <c r="J104" s="24" t="str">
        <f>TRIM(TRUNC('PF_DAILY(Sorted)'!Q100,'PF_DAILY(Sorted)'!$K100))</f>
        <v>0.45773</v>
      </c>
      <c r="K104" s="24" t="str">
        <f>TRIM(TRUNC('PF_DAILY(Sorted)'!R100,'PF_DAILY(Sorted)'!$K100))</f>
        <v>0.00036</v>
      </c>
      <c r="L104" s="24" t="str">
        <f>TRIM(TRUNC('PF_DAILY(Sorted)'!S100,'PF_DAILY(Sorted)'!$K100))</f>
        <v>0.01603</v>
      </c>
      <c r="M104" s="24" t="str">
        <f>TRIM(TRUNC('PF_DAILY(Sorted)'!T100,'PF_DAILY(Sorted)'!$K100))</f>
        <v>0.00819</v>
      </c>
      <c r="N104" s="28">
        <f>'PF_DAILY(Sorted)'!U100</f>
        <v>1.7049999999999999E-2</v>
      </c>
    </row>
    <row r="105" spans="2:14" s="8" customFormat="1" ht="55" customHeight="1" x14ac:dyDescent="0.3">
      <c r="B105" s="25">
        <v>100</v>
      </c>
      <c r="C105" s="26" t="str">
        <f>'PF_DAILY(Sorted)'!H101</f>
        <v>欧元/美元</v>
      </c>
      <c r="D105" s="26" t="str">
        <f>'PF_DAILY(Sorted)'!E101</f>
        <v>EURUSD</v>
      </c>
      <c r="E105" s="27" t="str">
        <f>TRIM(TRUNC('PF_DAILY(Sorted)'!L101,'PF_DAILY(Sorted)'!$K101))</f>
        <v>1.17121</v>
      </c>
      <c r="F105" s="27" t="str">
        <f>TRIM(TRUNC('PF_DAILY(Sorted)'!M101,'PF_DAILY(Sorted)'!$K101))</f>
        <v>1.17489</v>
      </c>
      <c r="G105" s="27" t="str">
        <f>TRIM(TRUNC('PF_DAILY(Sorted)'!N101,'PF_DAILY(Sorted)'!$K101))</f>
        <v>1.16618</v>
      </c>
      <c r="H105" s="27" t="str">
        <f>TRIM(TRUNC('PF_DAILY(Sorted)'!O101,'PF_DAILY(Sorted)'!$K101))</f>
        <v>1.16992</v>
      </c>
      <c r="I105" s="27" t="str">
        <f>TRIM(TRUNC('PF_DAILY(Sorted)'!P101,'PF_DAILY(Sorted)'!$K101))</f>
        <v>1.21002</v>
      </c>
      <c r="J105" s="27" t="str">
        <f>TRIM(TRUNC('PF_DAILY(Sorted)'!Q101,'PF_DAILY(Sorted)'!$K101))</f>
        <v>1.17121</v>
      </c>
      <c r="K105" s="27" t="str">
        <f>TRIM(TRUNC('PF_DAILY(Sorted)'!R101,'PF_DAILY(Sorted)'!$K101))</f>
        <v>0.03513</v>
      </c>
      <c r="L105" s="27" t="str">
        <f>TRIM(TRUNC('PF_DAILY(Sorted)'!S101,'PF_DAILY(Sorted)'!$K101))</f>
        <v>0.00503</v>
      </c>
      <c r="M105" s="27" t="str">
        <f>TRIM(TRUNC('PF_DAILY(Sorted)'!T101,'PF_DAILY(Sorted)'!$K101))</f>
        <v>0.02008</v>
      </c>
      <c r="N105" s="29">
        <f>'PF_DAILY(Sorted)'!U101</f>
        <v>1.7160000000000002E-2</v>
      </c>
    </row>
    <row r="106" spans="2:14" s="8" customFormat="1" ht="55" hidden="1" customHeight="1" x14ac:dyDescent="0.3">
      <c r="B106" s="22">
        <v>101</v>
      </c>
      <c r="C106" s="23" t="e">
        <f>'PF_DAILY(Sorted)'!#REF!</f>
        <v>#REF!</v>
      </c>
      <c r="D106" s="23" t="e">
        <f>'PF_DAILY(Sorted)'!#REF!</f>
        <v>#REF!</v>
      </c>
      <c r="E106" s="24" t="e">
        <f>TRIM(TRUNC('PF_DAILY(Sorted)'!#REF!,'PF_DAILY(Sorted)'!#REF!))</f>
        <v>#REF!</v>
      </c>
      <c r="F106" s="24" t="e">
        <f>TRIM(TRUNC('PF_DAILY(Sorted)'!#REF!,'PF_DAILY(Sorted)'!#REF!))</f>
        <v>#REF!</v>
      </c>
      <c r="G106" s="24" t="e">
        <f>TRIM(TRUNC('PF_DAILY(Sorted)'!#REF!,'PF_DAILY(Sorted)'!#REF!))</f>
        <v>#REF!</v>
      </c>
      <c r="H106" s="24" t="e">
        <f>TRIM(TRUNC('PF_DAILY(Sorted)'!#REF!,'PF_DAILY(Sorted)'!#REF!))</f>
        <v>#REF!</v>
      </c>
      <c r="I106" s="24" t="e">
        <f>TRIM(TRUNC('PF_DAILY(Sorted)'!#REF!,'PF_DAILY(Sorted)'!#REF!))</f>
        <v>#REF!</v>
      </c>
      <c r="J106" s="24" t="e">
        <f>TRIM(TRUNC('PF_DAILY(Sorted)'!#REF!,'PF_DAILY(Sorted)'!#REF!))</f>
        <v>#REF!</v>
      </c>
      <c r="K106" s="24" t="e">
        <f>TRIM(TRUNC('PF_DAILY(Sorted)'!#REF!,'PF_DAILY(Sorted)'!#REF!))</f>
        <v>#REF!</v>
      </c>
      <c r="L106" s="24" t="e">
        <f>TRIM(TRUNC('PF_DAILY(Sorted)'!#REF!,'PF_DAILY(Sorted)'!#REF!))</f>
        <v>#REF!</v>
      </c>
      <c r="M106" s="24" t="e">
        <f>TRIM(TRUNC('PF_DAILY(Sorted)'!#REF!,'PF_DAILY(Sorted)'!#REF!))</f>
        <v>#REF!</v>
      </c>
      <c r="N106" s="28" t="e">
        <f>'PF_DAILY(Sorted)'!#REF!</f>
        <v>#REF!</v>
      </c>
    </row>
    <row r="107" spans="2:14" s="8" customFormat="1" ht="55" hidden="1" customHeight="1" x14ac:dyDescent="0.3">
      <c r="B107" s="25">
        <v>102</v>
      </c>
      <c r="C107" s="26" t="e">
        <f>'PF_DAILY(Sorted)'!#REF!</f>
        <v>#REF!</v>
      </c>
      <c r="D107" s="26" t="e">
        <f>'PF_DAILY(Sorted)'!#REF!</f>
        <v>#REF!</v>
      </c>
      <c r="E107" s="27" t="e">
        <f>TRIM(TRUNC('PF_DAILY(Sorted)'!#REF!,'PF_DAILY(Sorted)'!#REF!))</f>
        <v>#REF!</v>
      </c>
      <c r="F107" s="27" t="e">
        <f>TRIM(TRUNC('PF_DAILY(Sorted)'!#REF!,'PF_DAILY(Sorted)'!#REF!))</f>
        <v>#REF!</v>
      </c>
      <c r="G107" s="27" t="e">
        <f>TRIM(TRUNC('PF_DAILY(Sorted)'!#REF!,'PF_DAILY(Sorted)'!#REF!))</f>
        <v>#REF!</v>
      </c>
      <c r="H107" s="27" t="e">
        <f>TRIM(TRUNC('PF_DAILY(Sorted)'!#REF!,'PF_DAILY(Sorted)'!#REF!))</f>
        <v>#REF!</v>
      </c>
      <c r="I107" s="27" t="e">
        <f>TRIM(TRUNC('PF_DAILY(Sorted)'!#REF!,'PF_DAILY(Sorted)'!#REF!))</f>
        <v>#REF!</v>
      </c>
      <c r="J107" s="27" t="e">
        <f>TRIM(TRUNC('PF_DAILY(Sorted)'!#REF!,'PF_DAILY(Sorted)'!#REF!))</f>
        <v>#REF!</v>
      </c>
      <c r="K107" s="27" t="e">
        <f>TRIM(TRUNC('PF_DAILY(Sorted)'!#REF!,'PF_DAILY(Sorted)'!#REF!))</f>
        <v>#REF!</v>
      </c>
      <c r="L107" s="27" t="e">
        <f>TRIM(TRUNC('PF_DAILY(Sorted)'!#REF!,'PF_DAILY(Sorted)'!#REF!))</f>
        <v>#REF!</v>
      </c>
      <c r="M107" s="27" t="e">
        <f>TRIM(TRUNC('PF_DAILY(Sorted)'!#REF!,'PF_DAILY(Sorted)'!#REF!))</f>
        <v>#REF!</v>
      </c>
      <c r="N107" s="29" t="e">
        <f>'PF_DAILY(Sorted)'!#REF!</f>
        <v>#REF!</v>
      </c>
    </row>
    <row r="108" spans="2:14" s="8" customFormat="1" ht="55" hidden="1" customHeight="1" x14ac:dyDescent="0.3">
      <c r="B108" s="22">
        <v>103</v>
      </c>
      <c r="C108" s="23" t="e">
        <f>'PF_DAILY(Sorted)'!#REF!</f>
        <v>#REF!</v>
      </c>
      <c r="D108" s="23" t="e">
        <f>'PF_DAILY(Sorted)'!#REF!</f>
        <v>#REF!</v>
      </c>
      <c r="E108" s="24" t="e">
        <f>TRIM(TRUNC('PF_DAILY(Sorted)'!#REF!,'PF_DAILY(Sorted)'!#REF!))</f>
        <v>#REF!</v>
      </c>
      <c r="F108" s="24" t="e">
        <f>TRIM(TRUNC('PF_DAILY(Sorted)'!#REF!,'PF_DAILY(Sorted)'!#REF!))</f>
        <v>#REF!</v>
      </c>
      <c r="G108" s="24" t="e">
        <f>TRIM(TRUNC('PF_DAILY(Sorted)'!#REF!,'PF_DAILY(Sorted)'!#REF!))</f>
        <v>#REF!</v>
      </c>
      <c r="H108" s="24" t="e">
        <f>TRIM(TRUNC('PF_DAILY(Sorted)'!#REF!,'PF_DAILY(Sorted)'!#REF!))</f>
        <v>#REF!</v>
      </c>
      <c r="I108" s="24" t="e">
        <f>TRIM(TRUNC('PF_DAILY(Sorted)'!#REF!,'PF_DAILY(Sorted)'!#REF!))</f>
        <v>#REF!</v>
      </c>
      <c r="J108" s="24" t="e">
        <f>TRIM(TRUNC('PF_DAILY(Sorted)'!#REF!,'PF_DAILY(Sorted)'!#REF!))</f>
        <v>#REF!</v>
      </c>
      <c r="K108" s="24" t="e">
        <f>TRIM(TRUNC('PF_DAILY(Sorted)'!#REF!,'PF_DAILY(Sorted)'!#REF!))</f>
        <v>#REF!</v>
      </c>
      <c r="L108" s="24" t="e">
        <f>TRIM(TRUNC('PF_DAILY(Sorted)'!#REF!,'PF_DAILY(Sorted)'!#REF!))</f>
        <v>#REF!</v>
      </c>
      <c r="M108" s="24" t="e">
        <f>TRIM(TRUNC('PF_DAILY(Sorted)'!#REF!,'PF_DAILY(Sorted)'!#REF!))</f>
        <v>#REF!</v>
      </c>
      <c r="N108" s="28" t="e">
        <f>'PF_DAILY(Sorted)'!#REF!</f>
        <v>#REF!</v>
      </c>
    </row>
    <row r="109" spans="2:14" s="9" customFormat="1" ht="55" hidden="1" customHeight="1" x14ac:dyDescent="0.3">
      <c r="B109" s="25">
        <v>104</v>
      </c>
      <c r="C109" s="26" t="e">
        <f>'PF_DAILY(Sorted)'!#REF!</f>
        <v>#REF!</v>
      </c>
      <c r="D109" s="26" t="e">
        <f>'PF_DAILY(Sorted)'!#REF!</f>
        <v>#REF!</v>
      </c>
      <c r="E109" s="27" t="e">
        <f>TRIM(TRUNC('PF_DAILY(Sorted)'!#REF!,'PF_DAILY(Sorted)'!#REF!))</f>
        <v>#REF!</v>
      </c>
      <c r="F109" s="27" t="e">
        <f>TRIM(TRUNC('PF_DAILY(Sorted)'!#REF!,'PF_DAILY(Sorted)'!#REF!))</f>
        <v>#REF!</v>
      </c>
      <c r="G109" s="27" t="e">
        <f>TRIM(TRUNC('PF_DAILY(Sorted)'!#REF!,'PF_DAILY(Sorted)'!#REF!))</f>
        <v>#REF!</v>
      </c>
      <c r="H109" s="27" t="e">
        <f>TRIM(TRUNC('PF_DAILY(Sorted)'!#REF!,'PF_DAILY(Sorted)'!#REF!))</f>
        <v>#REF!</v>
      </c>
      <c r="I109" s="27" t="e">
        <f>TRIM(TRUNC('PF_DAILY(Sorted)'!#REF!,'PF_DAILY(Sorted)'!#REF!))</f>
        <v>#REF!</v>
      </c>
      <c r="J109" s="27" t="e">
        <f>TRIM(TRUNC('PF_DAILY(Sorted)'!#REF!,'PF_DAILY(Sorted)'!#REF!))</f>
        <v>#REF!</v>
      </c>
      <c r="K109" s="27" t="e">
        <f>TRIM(TRUNC('PF_DAILY(Sorted)'!#REF!,'PF_DAILY(Sorted)'!#REF!))</f>
        <v>#REF!</v>
      </c>
      <c r="L109" s="27" t="e">
        <f>TRIM(TRUNC('PF_DAILY(Sorted)'!#REF!,'PF_DAILY(Sorted)'!#REF!))</f>
        <v>#REF!</v>
      </c>
      <c r="M109" s="27" t="e">
        <f>TRIM(TRUNC('PF_DAILY(Sorted)'!#REF!,'PF_DAILY(Sorted)'!#REF!))</f>
        <v>#REF!</v>
      </c>
      <c r="N109" s="29" t="e">
        <f>'PF_DAILY(Sorted)'!#REF!</f>
        <v>#REF!</v>
      </c>
    </row>
    <row r="110" spans="2:14" s="8" customFormat="1" ht="55" hidden="1" customHeight="1" x14ac:dyDescent="0.3">
      <c r="B110" s="22">
        <v>105</v>
      </c>
      <c r="C110" s="23" t="e">
        <f>'PF_DAILY(Sorted)'!#REF!</f>
        <v>#REF!</v>
      </c>
      <c r="D110" s="23" t="e">
        <f>'PF_DAILY(Sorted)'!#REF!</f>
        <v>#REF!</v>
      </c>
      <c r="E110" s="24" t="e">
        <f>TRIM(TRUNC('PF_DAILY(Sorted)'!#REF!,'PF_DAILY(Sorted)'!#REF!))</f>
        <v>#REF!</v>
      </c>
      <c r="F110" s="24" t="e">
        <f>TRIM(TRUNC('PF_DAILY(Sorted)'!#REF!,'PF_DAILY(Sorted)'!#REF!))</f>
        <v>#REF!</v>
      </c>
      <c r="G110" s="24" t="e">
        <f>TRIM(TRUNC('PF_DAILY(Sorted)'!#REF!,'PF_DAILY(Sorted)'!#REF!))</f>
        <v>#REF!</v>
      </c>
      <c r="H110" s="24" t="e">
        <f>TRIM(TRUNC('PF_DAILY(Sorted)'!#REF!,'PF_DAILY(Sorted)'!#REF!))</f>
        <v>#REF!</v>
      </c>
      <c r="I110" s="24" t="e">
        <f>TRIM(TRUNC('PF_DAILY(Sorted)'!#REF!,'PF_DAILY(Sorted)'!#REF!))</f>
        <v>#REF!</v>
      </c>
      <c r="J110" s="24" t="e">
        <f>TRIM(TRUNC('PF_DAILY(Sorted)'!#REF!,'PF_DAILY(Sorted)'!#REF!))</f>
        <v>#REF!</v>
      </c>
      <c r="K110" s="24" t="e">
        <f>TRIM(TRUNC('PF_DAILY(Sorted)'!#REF!,'PF_DAILY(Sorted)'!#REF!))</f>
        <v>#REF!</v>
      </c>
      <c r="L110" s="24" t="e">
        <f>TRIM(TRUNC('PF_DAILY(Sorted)'!#REF!,'PF_DAILY(Sorted)'!#REF!))</f>
        <v>#REF!</v>
      </c>
      <c r="M110" s="24" t="e">
        <f>TRIM(TRUNC('PF_DAILY(Sorted)'!#REF!,'PF_DAILY(Sorted)'!#REF!))</f>
        <v>#REF!</v>
      </c>
      <c r="N110" s="28" t="e">
        <f>'PF_DAILY(Sorted)'!#REF!</f>
        <v>#REF!</v>
      </c>
    </row>
    <row r="111" spans="2:14" s="8" customFormat="1" ht="55" hidden="1" customHeight="1" x14ac:dyDescent="0.3">
      <c r="B111" s="25">
        <v>106</v>
      </c>
      <c r="C111" s="26" t="e">
        <f>'PF_DAILY(Sorted)'!#REF!</f>
        <v>#REF!</v>
      </c>
      <c r="D111" s="26" t="e">
        <f>'PF_DAILY(Sorted)'!#REF!</f>
        <v>#REF!</v>
      </c>
      <c r="E111" s="27" t="e">
        <f>TRIM(TRUNC('PF_DAILY(Sorted)'!#REF!,'PF_DAILY(Sorted)'!#REF!))</f>
        <v>#REF!</v>
      </c>
      <c r="F111" s="27" t="e">
        <f>TRIM(TRUNC('PF_DAILY(Sorted)'!#REF!,'PF_DAILY(Sorted)'!#REF!))</f>
        <v>#REF!</v>
      </c>
      <c r="G111" s="27" t="e">
        <f>TRIM(TRUNC('PF_DAILY(Sorted)'!#REF!,'PF_DAILY(Sorted)'!#REF!))</f>
        <v>#REF!</v>
      </c>
      <c r="H111" s="27" t="e">
        <f>TRIM(TRUNC('PF_DAILY(Sorted)'!#REF!,'PF_DAILY(Sorted)'!#REF!))</f>
        <v>#REF!</v>
      </c>
      <c r="I111" s="27" t="e">
        <f>TRIM(TRUNC('PF_DAILY(Sorted)'!#REF!,'PF_DAILY(Sorted)'!#REF!))</f>
        <v>#REF!</v>
      </c>
      <c r="J111" s="27" t="e">
        <f>TRIM(TRUNC('PF_DAILY(Sorted)'!#REF!,'PF_DAILY(Sorted)'!#REF!))</f>
        <v>#REF!</v>
      </c>
      <c r="K111" s="27" t="e">
        <f>TRIM(TRUNC('PF_DAILY(Sorted)'!#REF!,'PF_DAILY(Sorted)'!#REF!))</f>
        <v>#REF!</v>
      </c>
      <c r="L111" s="27" t="e">
        <f>TRIM(TRUNC('PF_DAILY(Sorted)'!#REF!,'PF_DAILY(Sorted)'!#REF!))</f>
        <v>#REF!</v>
      </c>
      <c r="M111" s="27" t="e">
        <f>TRIM(TRUNC('PF_DAILY(Sorted)'!#REF!,'PF_DAILY(Sorted)'!#REF!))</f>
        <v>#REF!</v>
      </c>
      <c r="N111" s="29" t="e">
        <f>'PF_DAILY(Sorted)'!#REF!</f>
        <v>#REF!</v>
      </c>
    </row>
    <row r="112" spans="2:14" s="8" customFormat="1" ht="55" hidden="1" customHeight="1" x14ac:dyDescent="0.3">
      <c r="B112" s="22">
        <v>107</v>
      </c>
      <c r="C112" s="23" t="e">
        <f>'PF_DAILY(Sorted)'!#REF!</f>
        <v>#REF!</v>
      </c>
      <c r="D112" s="23" t="e">
        <f>'PF_DAILY(Sorted)'!#REF!</f>
        <v>#REF!</v>
      </c>
      <c r="E112" s="24" t="e">
        <f>TRIM(TRUNC('PF_DAILY(Sorted)'!#REF!,'PF_DAILY(Sorted)'!#REF!))</f>
        <v>#REF!</v>
      </c>
      <c r="F112" s="24" t="e">
        <f>TRIM(TRUNC('PF_DAILY(Sorted)'!#REF!,'PF_DAILY(Sorted)'!#REF!))</f>
        <v>#REF!</v>
      </c>
      <c r="G112" s="24" t="e">
        <f>TRIM(TRUNC('PF_DAILY(Sorted)'!#REF!,'PF_DAILY(Sorted)'!#REF!))</f>
        <v>#REF!</v>
      </c>
      <c r="H112" s="24" t="e">
        <f>TRIM(TRUNC('PF_DAILY(Sorted)'!#REF!,'PF_DAILY(Sorted)'!#REF!))</f>
        <v>#REF!</v>
      </c>
      <c r="I112" s="24" t="e">
        <f>TRIM(TRUNC('PF_DAILY(Sorted)'!#REF!,'PF_DAILY(Sorted)'!#REF!))</f>
        <v>#REF!</v>
      </c>
      <c r="J112" s="24" t="e">
        <f>TRIM(TRUNC('PF_DAILY(Sorted)'!#REF!,'PF_DAILY(Sorted)'!#REF!))</f>
        <v>#REF!</v>
      </c>
      <c r="K112" s="24" t="e">
        <f>TRIM(TRUNC('PF_DAILY(Sorted)'!#REF!,'PF_DAILY(Sorted)'!#REF!))</f>
        <v>#REF!</v>
      </c>
      <c r="L112" s="24" t="e">
        <f>TRIM(TRUNC('PF_DAILY(Sorted)'!#REF!,'PF_DAILY(Sorted)'!#REF!))</f>
        <v>#REF!</v>
      </c>
      <c r="M112" s="24" t="e">
        <f>TRIM(TRUNC('PF_DAILY(Sorted)'!#REF!,'PF_DAILY(Sorted)'!#REF!))</f>
        <v>#REF!</v>
      </c>
      <c r="N112" s="28" t="e">
        <f>'PF_DAILY(Sorted)'!#REF!</f>
        <v>#REF!</v>
      </c>
    </row>
    <row r="113" spans="2:14" s="10" customFormat="1" ht="55" hidden="1" customHeight="1" x14ac:dyDescent="0.3">
      <c r="B113" s="25">
        <v>108</v>
      </c>
      <c r="C113" s="26" t="e">
        <f>'PF_DAILY(Sorted)'!#REF!</f>
        <v>#REF!</v>
      </c>
      <c r="D113" s="26" t="e">
        <f>'PF_DAILY(Sorted)'!#REF!</f>
        <v>#REF!</v>
      </c>
      <c r="E113" s="27" t="e">
        <f>TRIM(TRUNC('PF_DAILY(Sorted)'!#REF!,'PF_DAILY(Sorted)'!#REF!))</f>
        <v>#REF!</v>
      </c>
      <c r="F113" s="27" t="e">
        <f>TRIM(TRUNC('PF_DAILY(Sorted)'!#REF!,'PF_DAILY(Sorted)'!#REF!))</f>
        <v>#REF!</v>
      </c>
      <c r="G113" s="27" t="e">
        <f>TRIM(TRUNC('PF_DAILY(Sorted)'!#REF!,'PF_DAILY(Sorted)'!#REF!))</f>
        <v>#REF!</v>
      </c>
      <c r="H113" s="27" t="e">
        <f>TRIM(TRUNC('PF_DAILY(Sorted)'!#REF!,'PF_DAILY(Sorted)'!#REF!))</f>
        <v>#REF!</v>
      </c>
      <c r="I113" s="27" t="e">
        <f>TRIM(TRUNC('PF_DAILY(Sorted)'!#REF!,'PF_DAILY(Sorted)'!#REF!))</f>
        <v>#REF!</v>
      </c>
      <c r="J113" s="27" t="e">
        <f>TRIM(TRUNC('PF_DAILY(Sorted)'!#REF!,'PF_DAILY(Sorted)'!#REF!))</f>
        <v>#REF!</v>
      </c>
      <c r="K113" s="27" t="e">
        <f>TRIM(TRUNC('PF_DAILY(Sorted)'!#REF!,'PF_DAILY(Sorted)'!#REF!))</f>
        <v>#REF!</v>
      </c>
      <c r="L113" s="27" t="e">
        <f>TRIM(TRUNC('PF_DAILY(Sorted)'!#REF!,'PF_DAILY(Sorted)'!#REF!))</f>
        <v>#REF!</v>
      </c>
      <c r="M113" s="27" t="e">
        <f>TRIM(TRUNC('PF_DAILY(Sorted)'!#REF!,'PF_DAILY(Sorted)'!#REF!))</f>
        <v>#REF!</v>
      </c>
      <c r="N113" s="29" t="e">
        <f>'PF_DAILY(Sorted)'!#REF!</f>
        <v>#REF!</v>
      </c>
    </row>
    <row r="114" spans="2:14" s="11" customFormat="1" ht="55" hidden="1" customHeight="1" x14ac:dyDescent="0.3">
      <c r="B114" s="22">
        <v>109</v>
      </c>
      <c r="C114" s="23" t="e">
        <f>'PF_DAILY(Sorted)'!#REF!</f>
        <v>#REF!</v>
      </c>
      <c r="D114" s="23" t="e">
        <f>'PF_DAILY(Sorted)'!#REF!</f>
        <v>#REF!</v>
      </c>
      <c r="E114" s="24" t="e">
        <f>TRIM(TRUNC('PF_DAILY(Sorted)'!#REF!,'PF_DAILY(Sorted)'!#REF!))</f>
        <v>#REF!</v>
      </c>
      <c r="F114" s="24" t="e">
        <f>TRIM(TRUNC('PF_DAILY(Sorted)'!#REF!,'PF_DAILY(Sorted)'!#REF!))</f>
        <v>#REF!</v>
      </c>
      <c r="G114" s="24" t="e">
        <f>TRIM(TRUNC('PF_DAILY(Sorted)'!#REF!,'PF_DAILY(Sorted)'!#REF!))</f>
        <v>#REF!</v>
      </c>
      <c r="H114" s="24" t="e">
        <f>TRIM(TRUNC('PF_DAILY(Sorted)'!#REF!,'PF_DAILY(Sorted)'!#REF!))</f>
        <v>#REF!</v>
      </c>
      <c r="I114" s="24" t="e">
        <f>TRIM(TRUNC('PF_DAILY(Sorted)'!#REF!,'PF_DAILY(Sorted)'!#REF!))</f>
        <v>#REF!</v>
      </c>
      <c r="J114" s="24" t="e">
        <f>TRIM(TRUNC('PF_DAILY(Sorted)'!#REF!,'PF_DAILY(Sorted)'!#REF!))</f>
        <v>#REF!</v>
      </c>
      <c r="K114" s="24" t="e">
        <f>TRIM(TRUNC('PF_DAILY(Sorted)'!#REF!,'PF_DAILY(Sorted)'!#REF!))</f>
        <v>#REF!</v>
      </c>
      <c r="L114" s="24" t="e">
        <f>TRIM(TRUNC('PF_DAILY(Sorted)'!#REF!,'PF_DAILY(Sorted)'!#REF!))</f>
        <v>#REF!</v>
      </c>
      <c r="M114" s="24" t="e">
        <f>TRIM(TRUNC('PF_DAILY(Sorted)'!#REF!,'PF_DAILY(Sorted)'!#REF!))</f>
        <v>#REF!</v>
      </c>
      <c r="N114" s="28" t="e">
        <f>'PF_DAILY(Sorted)'!#REF!</f>
        <v>#REF!</v>
      </c>
    </row>
    <row r="115" spans="2:14" s="8" customFormat="1" ht="55" hidden="1" customHeight="1" x14ac:dyDescent="0.3">
      <c r="B115" s="25">
        <v>110</v>
      </c>
      <c r="C115" s="26" t="e">
        <f>'PF_DAILY(Sorted)'!#REF!</f>
        <v>#REF!</v>
      </c>
      <c r="D115" s="26" t="e">
        <f>'PF_DAILY(Sorted)'!#REF!</f>
        <v>#REF!</v>
      </c>
      <c r="E115" s="27" t="e">
        <f>TRIM(TRUNC('PF_DAILY(Sorted)'!#REF!,'PF_DAILY(Sorted)'!#REF!))</f>
        <v>#REF!</v>
      </c>
      <c r="F115" s="27" t="e">
        <f>TRIM(TRUNC('PF_DAILY(Sorted)'!#REF!,'PF_DAILY(Sorted)'!#REF!))</f>
        <v>#REF!</v>
      </c>
      <c r="G115" s="27" t="e">
        <f>TRIM(TRUNC('PF_DAILY(Sorted)'!#REF!,'PF_DAILY(Sorted)'!#REF!))</f>
        <v>#REF!</v>
      </c>
      <c r="H115" s="27" t="e">
        <f>TRIM(TRUNC('PF_DAILY(Sorted)'!#REF!,'PF_DAILY(Sorted)'!#REF!))</f>
        <v>#REF!</v>
      </c>
      <c r="I115" s="27" t="e">
        <f>TRIM(TRUNC('PF_DAILY(Sorted)'!#REF!,'PF_DAILY(Sorted)'!#REF!))</f>
        <v>#REF!</v>
      </c>
      <c r="J115" s="27" t="e">
        <f>TRIM(TRUNC('PF_DAILY(Sorted)'!#REF!,'PF_DAILY(Sorted)'!#REF!))</f>
        <v>#REF!</v>
      </c>
      <c r="K115" s="27" t="e">
        <f>TRIM(TRUNC('PF_DAILY(Sorted)'!#REF!,'PF_DAILY(Sorted)'!#REF!))</f>
        <v>#REF!</v>
      </c>
      <c r="L115" s="27" t="e">
        <f>TRIM(TRUNC('PF_DAILY(Sorted)'!#REF!,'PF_DAILY(Sorted)'!#REF!))</f>
        <v>#REF!</v>
      </c>
      <c r="M115" s="27" t="e">
        <f>TRIM(TRUNC('PF_DAILY(Sorted)'!#REF!,'PF_DAILY(Sorted)'!#REF!))</f>
        <v>#REF!</v>
      </c>
      <c r="N115" s="29" t="e">
        <f>'PF_DAILY(Sorted)'!#REF!</f>
        <v>#REF!</v>
      </c>
    </row>
    <row r="116" spans="2:14" s="8" customFormat="1" ht="55" hidden="1" customHeight="1" x14ac:dyDescent="0.3">
      <c r="B116" s="22">
        <v>111</v>
      </c>
      <c r="C116" s="23" t="e">
        <f>'PF_DAILY(Sorted)'!#REF!</f>
        <v>#REF!</v>
      </c>
      <c r="D116" s="23" t="e">
        <f>'PF_DAILY(Sorted)'!#REF!</f>
        <v>#REF!</v>
      </c>
      <c r="E116" s="24" t="e">
        <f>TRIM(TRUNC('PF_DAILY(Sorted)'!#REF!,'PF_DAILY(Sorted)'!#REF!))</f>
        <v>#REF!</v>
      </c>
      <c r="F116" s="24" t="e">
        <f>TRIM(TRUNC('PF_DAILY(Sorted)'!#REF!,'PF_DAILY(Sorted)'!#REF!))</f>
        <v>#REF!</v>
      </c>
      <c r="G116" s="24" t="e">
        <f>TRIM(TRUNC('PF_DAILY(Sorted)'!#REF!,'PF_DAILY(Sorted)'!#REF!))</f>
        <v>#REF!</v>
      </c>
      <c r="H116" s="24" t="e">
        <f>TRIM(TRUNC('PF_DAILY(Sorted)'!#REF!,'PF_DAILY(Sorted)'!#REF!))</f>
        <v>#REF!</v>
      </c>
      <c r="I116" s="24" t="e">
        <f>TRIM(TRUNC('PF_DAILY(Sorted)'!#REF!,'PF_DAILY(Sorted)'!#REF!))</f>
        <v>#REF!</v>
      </c>
      <c r="J116" s="24" t="e">
        <f>TRIM(TRUNC('PF_DAILY(Sorted)'!#REF!,'PF_DAILY(Sorted)'!#REF!))</f>
        <v>#REF!</v>
      </c>
      <c r="K116" s="24" t="e">
        <f>TRIM(TRUNC('PF_DAILY(Sorted)'!#REF!,'PF_DAILY(Sorted)'!#REF!))</f>
        <v>#REF!</v>
      </c>
      <c r="L116" s="24" t="e">
        <f>TRIM(TRUNC('PF_DAILY(Sorted)'!#REF!,'PF_DAILY(Sorted)'!#REF!))</f>
        <v>#REF!</v>
      </c>
      <c r="M116" s="24" t="e">
        <f>TRIM(TRUNC('PF_DAILY(Sorted)'!#REF!,'PF_DAILY(Sorted)'!#REF!))</f>
        <v>#REF!</v>
      </c>
      <c r="N116" s="28" t="e">
        <f>'PF_DAILY(Sorted)'!#REF!</f>
        <v>#REF!</v>
      </c>
    </row>
    <row r="117" spans="2:14" s="8" customFormat="1" ht="55" hidden="1" customHeight="1" x14ac:dyDescent="0.3">
      <c r="B117" s="25">
        <v>112</v>
      </c>
      <c r="C117" s="26" t="e">
        <f>'PF_DAILY(Sorted)'!#REF!</f>
        <v>#REF!</v>
      </c>
      <c r="D117" s="26" t="e">
        <f>'PF_DAILY(Sorted)'!#REF!</f>
        <v>#REF!</v>
      </c>
      <c r="E117" s="27" t="e">
        <f>TRIM(TRUNC('PF_DAILY(Sorted)'!#REF!,'PF_DAILY(Sorted)'!#REF!))</f>
        <v>#REF!</v>
      </c>
      <c r="F117" s="27" t="e">
        <f>TRIM(TRUNC('PF_DAILY(Sorted)'!#REF!,'PF_DAILY(Sorted)'!#REF!))</f>
        <v>#REF!</v>
      </c>
      <c r="G117" s="27" t="e">
        <f>TRIM(TRUNC('PF_DAILY(Sorted)'!#REF!,'PF_DAILY(Sorted)'!#REF!))</f>
        <v>#REF!</v>
      </c>
      <c r="H117" s="27" t="e">
        <f>TRIM(TRUNC('PF_DAILY(Sorted)'!#REF!,'PF_DAILY(Sorted)'!#REF!))</f>
        <v>#REF!</v>
      </c>
      <c r="I117" s="27" t="e">
        <f>TRIM(TRUNC('PF_DAILY(Sorted)'!#REF!,'PF_DAILY(Sorted)'!#REF!))</f>
        <v>#REF!</v>
      </c>
      <c r="J117" s="27" t="e">
        <f>TRIM(TRUNC('PF_DAILY(Sorted)'!#REF!,'PF_DAILY(Sorted)'!#REF!))</f>
        <v>#REF!</v>
      </c>
      <c r="K117" s="27" t="e">
        <f>TRIM(TRUNC('PF_DAILY(Sorted)'!#REF!,'PF_DAILY(Sorted)'!#REF!))</f>
        <v>#REF!</v>
      </c>
      <c r="L117" s="27" t="e">
        <f>TRIM(TRUNC('PF_DAILY(Sorted)'!#REF!,'PF_DAILY(Sorted)'!#REF!))</f>
        <v>#REF!</v>
      </c>
      <c r="M117" s="27" t="e">
        <f>TRIM(TRUNC('PF_DAILY(Sorted)'!#REF!,'PF_DAILY(Sorted)'!#REF!))</f>
        <v>#REF!</v>
      </c>
      <c r="N117" s="29" t="e">
        <f>'PF_DAILY(Sorted)'!#REF!</f>
        <v>#REF!</v>
      </c>
    </row>
    <row r="118" spans="2:14" s="8" customFormat="1" ht="55" hidden="1" customHeight="1" x14ac:dyDescent="0.3">
      <c r="B118" s="22">
        <v>113</v>
      </c>
      <c r="C118" s="23" t="e">
        <f>'PF_DAILY(Sorted)'!#REF!</f>
        <v>#REF!</v>
      </c>
      <c r="D118" s="23" t="e">
        <f>'PF_DAILY(Sorted)'!#REF!</f>
        <v>#REF!</v>
      </c>
      <c r="E118" s="24" t="e">
        <f>TRIM(TRUNC('PF_DAILY(Sorted)'!#REF!,'PF_DAILY(Sorted)'!#REF!))</f>
        <v>#REF!</v>
      </c>
      <c r="F118" s="24" t="e">
        <f>TRIM(TRUNC('PF_DAILY(Sorted)'!#REF!,'PF_DAILY(Sorted)'!#REF!))</f>
        <v>#REF!</v>
      </c>
      <c r="G118" s="24" t="e">
        <f>TRIM(TRUNC('PF_DAILY(Sorted)'!#REF!,'PF_DAILY(Sorted)'!#REF!))</f>
        <v>#REF!</v>
      </c>
      <c r="H118" s="24" t="e">
        <f>TRIM(TRUNC('PF_DAILY(Sorted)'!#REF!,'PF_DAILY(Sorted)'!#REF!))</f>
        <v>#REF!</v>
      </c>
      <c r="I118" s="24" t="e">
        <f>TRIM(TRUNC('PF_DAILY(Sorted)'!#REF!,'PF_DAILY(Sorted)'!#REF!))</f>
        <v>#REF!</v>
      </c>
      <c r="J118" s="24" t="e">
        <f>TRIM(TRUNC('PF_DAILY(Sorted)'!#REF!,'PF_DAILY(Sorted)'!#REF!))</f>
        <v>#REF!</v>
      </c>
      <c r="K118" s="24" t="e">
        <f>TRIM(TRUNC('PF_DAILY(Sorted)'!#REF!,'PF_DAILY(Sorted)'!#REF!))</f>
        <v>#REF!</v>
      </c>
      <c r="L118" s="24" t="e">
        <f>TRIM(TRUNC('PF_DAILY(Sorted)'!#REF!,'PF_DAILY(Sorted)'!#REF!))</f>
        <v>#REF!</v>
      </c>
      <c r="M118" s="24" t="e">
        <f>TRIM(TRUNC('PF_DAILY(Sorted)'!#REF!,'PF_DAILY(Sorted)'!#REF!))</f>
        <v>#REF!</v>
      </c>
      <c r="N118" s="28" t="e">
        <f>'PF_DAILY(Sorted)'!#REF!</f>
        <v>#REF!</v>
      </c>
    </row>
    <row r="119" spans="2:14" s="9" customFormat="1" ht="55" hidden="1" customHeight="1" x14ac:dyDescent="0.3">
      <c r="B119" s="25">
        <v>114</v>
      </c>
      <c r="C119" s="26" t="e">
        <f>'PF_DAILY(Sorted)'!#REF!</f>
        <v>#REF!</v>
      </c>
      <c r="D119" s="26" t="e">
        <f>'PF_DAILY(Sorted)'!#REF!</f>
        <v>#REF!</v>
      </c>
      <c r="E119" s="27" t="e">
        <f>TRIM(TRUNC('PF_DAILY(Sorted)'!#REF!,'PF_DAILY(Sorted)'!#REF!))</f>
        <v>#REF!</v>
      </c>
      <c r="F119" s="27" t="e">
        <f>TRIM(TRUNC('PF_DAILY(Sorted)'!#REF!,'PF_DAILY(Sorted)'!#REF!))</f>
        <v>#REF!</v>
      </c>
      <c r="G119" s="27" t="e">
        <f>TRIM(TRUNC('PF_DAILY(Sorted)'!#REF!,'PF_DAILY(Sorted)'!#REF!))</f>
        <v>#REF!</v>
      </c>
      <c r="H119" s="27" t="e">
        <f>TRIM(TRUNC('PF_DAILY(Sorted)'!#REF!,'PF_DAILY(Sorted)'!#REF!))</f>
        <v>#REF!</v>
      </c>
      <c r="I119" s="27" t="e">
        <f>TRIM(TRUNC('PF_DAILY(Sorted)'!#REF!,'PF_DAILY(Sorted)'!#REF!))</f>
        <v>#REF!</v>
      </c>
      <c r="J119" s="27" t="e">
        <f>TRIM(TRUNC('PF_DAILY(Sorted)'!#REF!,'PF_DAILY(Sorted)'!#REF!))</f>
        <v>#REF!</v>
      </c>
      <c r="K119" s="27" t="e">
        <f>TRIM(TRUNC('PF_DAILY(Sorted)'!#REF!,'PF_DAILY(Sorted)'!#REF!))</f>
        <v>#REF!</v>
      </c>
      <c r="L119" s="27" t="e">
        <f>TRIM(TRUNC('PF_DAILY(Sorted)'!#REF!,'PF_DAILY(Sorted)'!#REF!))</f>
        <v>#REF!</v>
      </c>
      <c r="M119" s="27" t="e">
        <f>TRIM(TRUNC('PF_DAILY(Sorted)'!#REF!,'PF_DAILY(Sorted)'!#REF!))</f>
        <v>#REF!</v>
      </c>
      <c r="N119" s="29" t="e">
        <f>'PF_DAILY(Sorted)'!#REF!</f>
        <v>#REF!</v>
      </c>
    </row>
    <row r="120" spans="2:14" s="8" customFormat="1" ht="55" hidden="1" customHeight="1" x14ac:dyDescent="0.3">
      <c r="B120" s="22">
        <v>115</v>
      </c>
      <c r="C120" s="23" t="e">
        <f>'PF_DAILY(Sorted)'!#REF!</f>
        <v>#REF!</v>
      </c>
      <c r="D120" s="23" t="e">
        <f>'PF_DAILY(Sorted)'!#REF!</f>
        <v>#REF!</v>
      </c>
      <c r="E120" s="24" t="e">
        <f>TRIM(TRUNC('PF_DAILY(Sorted)'!#REF!,'PF_DAILY(Sorted)'!#REF!))</f>
        <v>#REF!</v>
      </c>
      <c r="F120" s="24" t="e">
        <f>TRIM(TRUNC('PF_DAILY(Sorted)'!#REF!,'PF_DAILY(Sorted)'!#REF!))</f>
        <v>#REF!</v>
      </c>
      <c r="G120" s="24" t="e">
        <f>TRIM(TRUNC('PF_DAILY(Sorted)'!#REF!,'PF_DAILY(Sorted)'!#REF!))</f>
        <v>#REF!</v>
      </c>
      <c r="H120" s="24" t="e">
        <f>TRIM(TRUNC('PF_DAILY(Sorted)'!#REF!,'PF_DAILY(Sorted)'!#REF!))</f>
        <v>#REF!</v>
      </c>
      <c r="I120" s="24" t="e">
        <f>TRIM(TRUNC('PF_DAILY(Sorted)'!#REF!,'PF_DAILY(Sorted)'!#REF!))</f>
        <v>#REF!</v>
      </c>
      <c r="J120" s="24" t="e">
        <f>TRIM(TRUNC('PF_DAILY(Sorted)'!#REF!,'PF_DAILY(Sorted)'!#REF!))</f>
        <v>#REF!</v>
      </c>
      <c r="K120" s="24" t="e">
        <f>TRIM(TRUNC('PF_DAILY(Sorted)'!#REF!,'PF_DAILY(Sorted)'!#REF!))</f>
        <v>#REF!</v>
      </c>
      <c r="L120" s="24" t="e">
        <f>TRIM(TRUNC('PF_DAILY(Sorted)'!#REF!,'PF_DAILY(Sorted)'!#REF!))</f>
        <v>#REF!</v>
      </c>
      <c r="M120" s="24" t="e">
        <f>TRIM(TRUNC('PF_DAILY(Sorted)'!#REF!,'PF_DAILY(Sorted)'!#REF!))</f>
        <v>#REF!</v>
      </c>
      <c r="N120" s="28" t="e">
        <f>'PF_DAILY(Sorted)'!#REF!</f>
        <v>#REF!</v>
      </c>
    </row>
    <row r="121" spans="2:14" s="8" customFormat="1" ht="55" hidden="1" customHeight="1" x14ac:dyDescent="0.3">
      <c r="B121" s="25">
        <v>116</v>
      </c>
      <c r="C121" s="26" t="e">
        <f>'PF_DAILY(Sorted)'!#REF!</f>
        <v>#REF!</v>
      </c>
      <c r="D121" s="26" t="e">
        <f>'PF_DAILY(Sorted)'!#REF!</f>
        <v>#REF!</v>
      </c>
      <c r="E121" s="27" t="e">
        <f>TRIM(TRUNC('PF_DAILY(Sorted)'!#REF!,'PF_DAILY(Sorted)'!#REF!))</f>
        <v>#REF!</v>
      </c>
      <c r="F121" s="27" t="e">
        <f>TRIM(TRUNC('PF_DAILY(Sorted)'!#REF!,'PF_DAILY(Sorted)'!#REF!))</f>
        <v>#REF!</v>
      </c>
      <c r="G121" s="27" t="e">
        <f>TRIM(TRUNC('PF_DAILY(Sorted)'!#REF!,'PF_DAILY(Sorted)'!#REF!))</f>
        <v>#REF!</v>
      </c>
      <c r="H121" s="27" t="e">
        <f>TRIM(TRUNC('PF_DAILY(Sorted)'!#REF!,'PF_DAILY(Sorted)'!#REF!))</f>
        <v>#REF!</v>
      </c>
      <c r="I121" s="27" t="e">
        <f>TRIM(TRUNC('PF_DAILY(Sorted)'!#REF!,'PF_DAILY(Sorted)'!#REF!))</f>
        <v>#REF!</v>
      </c>
      <c r="J121" s="27" t="e">
        <f>TRIM(TRUNC('PF_DAILY(Sorted)'!#REF!,'PF_DAILY(Sorted)'!#REF!))</f>
        <v>#REF!</v>
      </c>
      <c r="K121" s="27" t="e">
        <f>TRIM(TRUNC('PF_DAILY(Sorted)'!#REF!,'PF_DAILY(Sorted)'!#REF!))</f>
        <v>#REF!</v>
      </c>
      <c r="L121" s="27" t="e">
        <f>TRIM(TRUNC('PF_DAILY(Sorted)'!#REF!,'PF_DAILY(Sorted)'!#REF!))</f>
        <v>#REF!</v>
      </c>
      <c r="M121" s="27" t="e">
        <f>TRIM(TRUNC('PF_DAILY(Sorted)'!#REF!,'PF_DAILY(Sorted)'!#REF!))</f>
        <v>#REF!</v>
      </c>
      <c r="N121" s="29" t="e">
        <f>'PF_DAILY(Sorted)'!#REF!</f>
        <v>#REF!</v>
      </c>
    </row>
    <row r="122" spans="2:14" s="8" customFormat="1" ht="55" hidden="1" customHeight="1" x14ac:dyDescent="0.3">
      <c r="B122" s="22">
        <v>117</v>
      </c>
      <c r="C122" s="23" t="e">
        <f>'PF_DAILY(Sorted)'!#REF!</f>
        <v>#REF!</v>
      </c>
      <c r="D122" s="23" t="e">
        <f>'PF_DAILY(Sorted)'!#REF!</f>
        <v>#REF!</v>
      </c>
      <c r="E122" s="24" t="e">
        <f>TRIM(TRUNC('PF_DAILY(Sorted)'!#REF!,'PF_DAILY(Sorted)'!#REF!))</f>
        <v>#REF!</v>
      </c>
      <c r="F122" s="24" t="e">
        <f>TRIM(TRUNC('PF_DAILY(Sorted)'!#REF!,'PF_DAILY(Sorted)'!#REF!))</f>
        <v>#REF!</v>
      </c>
      <c r="G122" s="24" t="e">
        <f>TRIM(TRUNC('PF_DAILY(Sorted)'!#REF!,'PF_DAILY(Sorted)'!#REF!))</f>
        <v>#REF!</v>
      </c>
      <c r="H122" s="24" t="e">
        <f>TRIM(TRUNC('PF_DAILY(Sorted)'!#REF!,'PF_DAILY(Sorted)'!#REF!))</f>
        <v>#REF!</v>
      </c>
      <c r="I122" s="24" t="e">
        <f>TRIM(TRUNC('PF_DAILY(Sorted)'!#REF!,'PF_DAILY(Sorted)'!#REF!))</f>
        <v>#REF!</v>
      </c>
      <c r="J122" s="24" t="e">
        <f>TRIM(TRUNC('PF_DAILY(Sorted)'!#REF!,'PF_DAILY(Sorted)'!#REF!))</f>
        <v>#REF!</v>
      </c>
      <c r="K122" s="24" t="e">
        <f>TRIM(TRUNC('PF_DAILY(Sorted)'!#REF!,'PF_DAILY(Sorted)'!#REF!))</f>
        <v>#REF!</v>
      </c>
      <c r="L122" s="24" t="e">
        <f>TRIM(TRUNC('PF_DAILY(Sorted)'!#REF!,'PF_DAILY(Sorted)'!#REF!))</f>
        <v>#REF!</v>
      </c>
      <c r="M122" s="24" t="e">
        <f>TRIM(TRUNC('PF_DAILY(Sorted)'!#REF!,'PF_DAILY(Sorted)'!#REF!))</f>
        <v>#REF!</v>
      </c>
      <c r="N122" s="28" t="e">
        <f>'PF_DAILY(Sorted)'!#REF!</f>
        <v>#REF!</v>
      </c>
    </row>
    <row r="123" spans="2:14" s="10" customFormat="1" ht="55" hidden="1" customHeight="1" x14ac:dyDescent="0.3">
      <c r="B123" s="25">
        <v>118</v>
      </c>
      <c r="C123" s="26" t="e">
        <f>'PF_DAILY(Sorted)'!#REF!</f>
        <v>#REF!</v>
      </c>
      <c r="D123" s="26" t="e">
        <f>'PF_DAILY(Sorted)'!#REF!</f>
        <v>#REF!</v>
      </c>
      <c r="E123" s="27" t="e">
        <f>TRIM(TRUNC('PF_DAILY(Sorted)'!#REF!,'PF_DAILY(Sorted)'!#REF!))</f>
        <v>#REF!</v>
      </c>
      <c r="F123" s="27" t="e">
        <f>TRIM(TRUNC('PF_DAILY(Sorted)'!#REF!,'PF_DAILY(Sorted)'!#REF!))</f>
        <v>#REF!</v>
      </c>
      <c r="G123" s="27" t="e">
        <f>TRIM(TRUNC('PF_DAILY(Sorted)'!#REF!,'PF_DAILY(Sorted)'!#REF!))</f>
        <v>#REF!</v>
      </c>
      <c r="H123" s="27" t="e">
        <f>TRIM(TRUNC('PF_DAILY(Sorted)'!#REF!,'PF_DAILY(Sorted)'!#REF!))</f>
        <v>#REF!</v>
      </c>
      <c r="I123" s="27" t="e">
        <f>TRIM(TRUNC('PF_DAILY(Sorted)'!#REF!,'PF_DAILY(Sorted)'!#REF!))</f>
        <v>#REF!</v>
      </c>
      <c r="J123" s="27" t="e">
        <f>TRIM(TRUNC('PF_DAILY(Sorted)'!#REF!,'PF_DAILY(Sorted)'!#REF!))</f>
        <v>#REF!</v>
      </c>
      <c r="K123" s="27" t="e">
        <f>TRIM(TRUNC('PF_DAILY(Sorted)'!#REF!,'PF_DAILY(Sorted)'!#REF!))</f>
        <v>#REF!</v>
      </c>
      <c r="L123" s="27" t="e">
        <f>TRIM(TRUNC('PF_DAILY(Sorted)'!#REF!,'PF_DAILY(Sorted)'!#REF!))</f>
        <v>#REF!</v>
      </c>
      <c r="M123" s="27" t="e">
        <f>TRIM(TRUNC('PF_DAILY(Sorted)'!#REF!,'PF_DAILY(Sorted)'!#REF!))</f>
        <v>#REF!</v>
      </c>
      <c r="N123" s="29" t="e">
        <f>'PF_DAILY(Sorted)'!#REF!</f>
        <v>#REF!</v>
      </c>
    </row>
    <row r="124" spans="2:14" s="11" customFormat="1" ht="55" hidden="1" customHeight="1" x14ac:dyDescent="0.3">
      <c r="B124" s="22">
        <v>119</v>
      </c>
      <c r="C124" s="23" t="e">
        <f>'PF_DAILY(Sorted)'!#REF!</f>
        <v>#REF!</v>
      </c>
      <c r="D124" s="23" t="e">
        <f>'PF_DAILY(Sorted)'!#REF!</f>
        <v>#REF!</v>
      </c>
      <c r="E124" s="24" t="e">
        <f>TRIM(TRUNC('PF_DAILY(Sorted)'!#REF!,'PF_DAILY(Sorted)'!#REF!))</f>
        <v>#REF!</v>
      </c>
      <c r="F124" s="24" t="e">
        <f>TRIM(TRUNC('PF_DAILY(Sorted)'!#REF!,'PF_DAILY(Sorted)'!#REF!))</f>
        <v>#REF!</v>
      </c>
      <c r="G124" s="24" t="e">
        <f>TRIM(TRUNC('PF_DAILY(Sorted)'!#REF!,'PF_DAILY(Sorted)'!#REF!))</f>
        <v>#REF!</v>
      </c>
      <c r="H124" s="24" t="e">
        <f>TRIM(TRUNC('PF_DAILY(Sorted)'!#REF!,'PF_DAILY(Sorted)'!#REF!))</f>
        <v>#REF!</v>
      </c>
      <c r="I124" s="24" t="e">
        <f>TRIM(TRUNC('PF_DAILY(Sorted)'!#REF!,'PF_DAILY(Sorted)'!#REF!))</f>
        <v>#REF!</v>
      </c>
      <c r="J124" s="24" t="e">
        <f>TRIM(TRUNC('PF_DAILY(Sorted)'!#REF!,'PF_DAILY(Sorted)'!#REF!))</f>
        <v>#REF!</v>
      </c>
      <c r="K124" s="24" t="e">
        <f>TRIM(TRUNC('PF_DAILY(Sorted)'!#REF!,'PF_DAILY(Sorted)'!#REF!))</f>
        <v>#REF!</v>
      </c>
      <c r="L124" s="24" t="e">
        <f>TRIM(TRUNC('PF_DAILY(Sorted)'!#REF!,'PF_DAILY(Sorted)'!#REF!))</f>
        <v>#REF!</v>
      </c>
      <c r="M124" s="24" t="e">
        <f>TRIM(TRUNC('PF_DAILY(Sorted)'!#REF!,'PF_DAILY(Sorted)'!#REF!))</f>
        <v>#REF!</v>
      </c>
      <c r="N124" s="28" t="e">
        <f>'PF_DAILY(Sorted)'!#REF!</f>
        <v>#REF!</v>
      </c>
    </row>
    <row r="125" spans="2:14" s="8" customFormat="1" ht="55" hidden="1" customHeight="1" x14ac:dyDescent="0.3">
      <c r="B125" s="25">
        <v>120</v>
      </c>
      <c r="C125" s="26" t="e">
        <f>'PF_DAILY(Sorted)'!#REF!</f>
        <v>#REF!</v>
      </c>
      <c r="D125" s="26" t="e">
        <f>'PF_DAILY(Sorted)'!#REF!</f>
        <v>#REF!</v>
      </c>
      <c r="E125" s="27" t="e">
        <f>TRIM(TRUNC('PF_DAILY(Sorted)'!#REF!,'PF_DAILY(Sorted)'!#REF!))</f>
        <v>#REF!</v>
      </c>
      <c r="F125" s="27" t="e">
        <f>TRIM(TRUNC('PF_DAILY(Sorted)'!#REF!,'PF_DAILY(Sorted)'!#REF!))</f>
        <v>#REF!</v>
      </c>
      <c r="G125" s="27" t="e">
        <f>TRIM(TRUNC('PF_DAILY(Sorted)'!#REF!,'PF_DAILY(Sorted)'!#REF!))</f>
        <v>#REF!</v>
      </c>
      <c r="H125" s="27" t="e">
        <f>TRIM(TRUNC('PF_DAILY(Sorted)'!#REF!,'PF_DAILY(Sorted)'!#REF!))</f>
        <v>#REF!</v>
      </c>
      <c r="I125" s="27" t="e">
        <f>TRIM(TRUNC('PF_DAILY(Sorted)'!#REF!,'PF_DAILY(Sorted)'!#REF!))</f>
        <v>#REF!</v>
      </c>
      <c r="J125" s="27" t="e">
        <f>TRIM(TRUNC('PF_DAILY(Sorted)'!#REF!,'PF_DAILY(Sorted)'!#REF!))</f>
        <v>#REF!</v>
      </c>
      <c r="K125" s="27" t="e">
        <f>TRIM(TRUNC('PF_DAILY(Sorted)'!#REF!,'PF_DAILY(Sorted)'!#REF!))</f>
        <v>#REF!</v>
      </c>
      <c r="L125" s="27" t="e">
        <f>TRIM(TRUNC('PF_DAILY(Sorted)'!#REF!,'PF_DAILY(Sorted)'!#REF!))</f>
        <v>#REF!</v>
      </c>
      <c r="M125" s="27" t="e">
        <f>TRIM(TRUNC('PF_DAILY(Sorted)'!#REF!,'PF_DAILY(Sorted)'!#REF!))</f>
        <v>#REF!</v>
      </c>
      <c r="N125" s="29" t="e">
        <f>'PF_DAILY(Sorted)'!#REF!</f>
        <v>#REF!</v>
      </c>
    </row>
    <row r="126" spans="2:14" s="8" customFormat="1" ht="55" hidden="1" customHeight="1" x14ac:dyDescent="0.3">
      <c r="B126" s="22">
        <v>121</v>
      </c>
      <c r="C126" s="23" t="e">
        <f>'PF_DAILY(Sorted)'!#REF!</f>
        <v>#REF!</v>
      </c>
      <c r="D126" s="23" t="e">
        <f>'PF_DAILY(Sorted)'!#REF!</f>
        <v>#REF!</v>
      </c>
      <c r="E126" s="24" t="e">
        <f>TRIM(TRUNC('PF_DAILY(Sorted)'!#REF!,'PF_DAILY(Sorted)'!#REF!))</f>
        <v>#REF!</v>
      </c>
      <c r="F126" s="24" t="e">
        <f>TRIM(TRUNC('PF_DAILY(Sorted)'!#REF!,'PF_DAILY(Sorted)'!#REF!))</f>
        <v>#REF!</v>
      </c>
      <c r="G126" s="24" t="e">
        <f>TRIM(TRUNC('PF_DAILY(Sorted)'!#REF!,'PF_DAILY(Sorted)'!#REF!))</f>
        <v>#REF!</v>
      </c>
      <c r="H126" s="24" t="e">
        <f>TRIM(TRUNC('PF_DAILY(Sorted)'!#REF!,'PF_DAILY(Sorted)'!#REF!))</f>
        <v>#REF!</v>
      </c>
      <c r="I126" s="24" t="e">
        <f>TRIM(TRUNC('PF_DAILY(Sorted)'!#REF!,'PF_DAILY(Sorted)'!#REF!))</f>
        <v>#REF!</v>
      </c>
      <c r="J126" s="24" t="e">
        <f>TRIM(TRUNC('PF_DAILY(Sorted)'!#REF!,'PF_DAILY(Sorted)'!#REF!))</f>
        <v>#REF!</v>
      </c>
      <c r="K126" s="24" t="e">
        <f>TRIM(TRUNC('PF_DAILY(Sorted)'!#REF!,'PF_DAILY(Sorted)'!#REF!))</f>
        <v>#REF!</v>
      </c>
      <c r="L126" s="24" t="e">
        <f>TRIM(TRUNC('PF_DAILY(Sorted)'!#REF!,'PF_DAILY(Sorted)'!#REF!))</f>
        <v>#REF!</v>
      </c>
      <c r="M126" s="24" t="e">
        <f>TRIM(TRUNC('PF_DAILY(Sorted)'!#REF!,'PF_DAILY(Sorted)'!#REF!))</f>
        <v>#REF!</v>
      </c>
      <c r="N126" s="28" t="e">
        <f>'PF_DAILY(Sorted)'!#REF!</f>
        <v>#REF!</v>
      </c>
    </row>
    <row r="127" spans="2:14" s="8" customFormat="1" ht="55" hidden="1" customHeight="1" x14ac:dyDescent="0.3">
      <c r="B127" s="25">
        <v>122</v>
      </c>
      <c r="C127" s="26" t="e">
        <f>'PF_DAILY(Sorted)'!#REF!</f>
        <v>#REF!</v>
      </c>
      <c r="D127" s="26" t="e">
        <f>'PF_DAILY(Sorted)'!#REF!</f>
        <v>#REF!</v>
      </c>
      <c r="E127" s="27" t="e">
        <f>TRIM(TRUNC('PF_DAILY(Sorted)'!#REF!,'PF_DAILY(Sorted)'!#REF!))</f>
        <v>#REF!</v>
      </c>
      <c r="F127" s="27" t="e">
        <f>TRIM(TRUNC('PF_DAILY(Sorted)'!#REF!,'PF_DAILY(Sorted)'!#REF!))</f>
        <v>#REF!</v>
      </c>
      <c r="G127" s="27" t="e">
        <f>TRIM(TRUNC('PF_DAILY(Sorted)'!#REF!,'PF_DAILY(Sorted)'!#REF!))</f>
        <v>#REF!</v>
      </c>
      <c r="H127" s="27" t="e">
        <f>TRIM(TRUNC('PF_DAILY(Sorted)'!#REF!,'PF_DAILY(Sorted)'!#REF!))</f>
        <v>#REF!</v>
      </c>
      <c r="I127" s="27" t="e">
        <f>TRIM(TRUNC('PF_DAILY(Sorted)'!#REF!,'PF_DAILY(Sorted)'!#REF!))</f>
        <v>#REF!</v>
      </c>
      <c r="J127" s="27" t="e">
        <f>TRIM(TRUNC('PF_DAILY(Sorted)'!#REF!,'PF_DAILY(Sorted)'!#REF!))</f>
        <v>#REF!</v>
      </c>
      <c r="K127" s="27" t="e">
        <f>TRIM(TRUNC('PF_DAILY(Sorted)'!#REF!,'PF_DAILY(Sorted)'!#REF!))</f>
        <v>#REF!</v>
      </c>
      <c r="L127" s="27" t="e">
        <f>TRIM(TRUNC('PF_DAILY(Sorted)'!#REF!,'PF_DAILY(Sorted)'!#REF!))</f>
        <v>#REF!</v>
      </c>
      <c r="M127" s="27" t="e">
        <f>TRIM(TRUNC('PF_DAILY(Sorted)'!#REF!,'PF_DAILY(Sorted)'!#REF!))</f>
        <v>#REF!</v>
      </c>
      <c r="N127" s="29" t="e">
        <f>'PF_DAILY(Sorted)'!#REF!</f>
        <v>#REF!</v>
      </c>
    </row>
    <row r="128" spans="2:14" s="8" customFormat="1" ht="55" hidden="1" customHeight="1" x14ac:dyDescent="0.3">
      <c r="B128" s="22">
        <v>123</v>
      </c>
      <c r="C128" s="23" t="e">
        <f>'PF_DAILY(Sorted)'!#REF!</f>
        <v>#REF!</v>
      </c>
      <c r="D128" s="23" t="e">
        <f>'PF_DAILY(Sorted)'!#REF!</f>
        <v>#REF!</v>
      </c>
      <c r="E128" s="24" t="e">
        <f>TRIM(TRUNC('PF_DAILY(Sorted)'!#REF!,'PF_DAILY(Sorted)'!#REF!))</f>
        <v>#REF!</v>
      </c>
      <c r="F128" s="24" t="e">
        <f>TRIM(TRUNC('PF_DAILY(Sorted)'!#REF!,'PF_DAILY(Sorted)'!#REF!))</f>
        <v>#REF!</v>
      </c>
      <c r="G128" s="24" t="e">
        <f>TRIM(TRUNC('PF_DAILY(Sorted)'!#REF!,'PF_DAILY(Sorted)'!#REF!))</f>
        <v>#REF!</v>
      </c>
      <c r="H128" s="24" t="e">
        <f>TRIM(TRUNC('PF_DAILY(Sorted)'!#REF!,'PF_DAILY(Sorted)'!#REF!))</f>
        <v>#REF!</v>
      </c>
      <c r="I128" s="24" t="e">
        <f>TRIM(TRUNC('PF_DAILY(Sorted)'!#REF!,'PF_DAILY(Sorted)'!#REF!))</f>
        <v>#REF!</v>
      </c>
      <c r="J128" s="24" t="e">
        <f>TRIM(TRUNC('PF_DAILY(Sorted)'!#REF!,'PF_DAILY(Sorted)'!#REF!))</f>
        <v>#REF!</v>
      </c>
      <c r="K128" s="24" t="e">
        <f>TRIM(TRUNC('PF_DAILY(Sorted)'!#REF!,'PF_DAILY(Sorted)'!#REF!))</f>
        <v>#REF!</v>
      </c>
      <c r="L128" s="24" t="e">
        <f>TRIM(TRUNC('PF_DAILY(Sorted)'!#REF!,'PF_DAILY(Sorted)'!#REF!))</f>
        <v>#REF!</v>
      </c>
      <c r="M128" s="24" t="e">
        <f>TRIM(TRUNC('PF_DAILY(Sorted)'!#REF!,'PF_DAILY(Sorted)'!#REF!))</f>
        <v>#REF!</v>
      </c>
      <c r="N128" s="28" t="e">
        <f>'PF_DAILY(Sorted)'!#REF!</f>
        <v>#REF!</v>
      </c>
    </row>
    <row r="129" spans="1:15" s="9" customFormat="1" ht="55" hidden="1" customHeight="1" x14ac:dyDescent="0.3">
      <c r="B129" s="25">
        <v>124</v>
      </c>
      <c r="C129" s="26" t="e">
        <f>'PF_DAILY(Sorted)'!#REF!</f>
        <v>#REF!</v>
      </c>
      <c r="D129" s="26" t="e">
        <f>'PF_DAILY(Sorted)'!#REF!</f>
        <v>#REF!</v>
      </c>
      <c r="E129" s="27" t="e">
        <f>TRIM(TRUNC('PF_DAILY(Sorted)'!#REF!,'PF_DAILY(Sorted)'!#REF!))</f>
        <v>#REF!</v>
      </c>
      <c r="F129" s="27" t="e">
        <f>TRIM(TRUNC('PF_DAILY(Sorted)'!#REF!,'PF_DAILY(Sorted)'!#REF!))</f>
        <v>#REF!</v>
      </c>
      <c r="G129" s="27" t="e">
        <f>TRIM(TRUNC('PF_DAILY(Sorted)'!#REF!,'PF_DAILY(Sorted)'!#REF!))</f>
        <v>#REF!</v>
      </c>
      <c r="H129" s="27" t="e">
        <f>TRIM(TRUNC('PF_DAILY(Sorted)'!#REF!,'PF_DAILY(Sorted)'!#REF!))</f>
        <v>#REF!</v>
      </c>
      <c r="I129" s="27" t="e">
        <f>TRIM(TRUNC('PF_DAILY(Sorted)'!#REF!,'PF_DAILY(Sorted)'!#REF!))</f>
        <v>#REF!</v>
      </c>
      <c r="J129" s="27" t="e">
        <f>TRIM(TRUNC('PF_DAILY(Sorted)'!#REF!,'PF_DAILY(Sorted)'!#REF!))</f>
        <v>#REF!</v>
      </c>
      <c r="K129" s="27" t="e">
        <f>TRIM(TRUNC('PF_DAILY(Sorted)'!#REF!,'PF_DAILY(Sorted)'!#REF!))</f>
        <v>#REF!</v>
      </c>
      <c r="L129" s="27" t="e">
        <f>TRIM(TRUNC('PF_DAILY(Sorted)'!#REF!,'PF_DAILY(Sorted)'!#REF!))</f>
        <v>#REF!</v>
      </c>
      <c r="M129" s="27" t="e">
        <f>TRIM(TRUNC('PF_DAILY(Sorted)'!#REF!,'PF_DAILY(Sorted)'!#REF!))</f>
        <v>#REF!</v>
      </c>
      <c r="N129" s="29" t="e">
        <f>'PF_DAILY(Sorted)'!#REF!</f>
        <v>#REF!</v>
      </c>
    </row>
    <row r="130" spans="1:15" s="8" customFormat="1" ht="55" hidden="1" customHeight="1" x14ac:dyDescent="0.3">
      <c r="B130" s="22">
        <v>125</v>
      </c>
      <c r="C130" s="23" t="e">
        <f>'PF_DAILY(Sorted)'!#REF!</f>
        <v>#REF!</v>
      </c>
      <c r="D130" s="23" t="e">
        <f>'PF_DAILY(Sorted)'!#REF!</f>
        <v>#REF!</v>
      </c>
      <c r="E130" s="24" t="e">
        <f>TRIM(TRUNC('PF_DAILY(Sorted)'!#REF!,'PF_DAILY(Sorted)'!#REF!))</f>
        <v>#REF!</v>
      </c>
      <c r="F130" s="24" t="e">
        <f>TRIM(TRUNC('PF_DAILY(Sorted)'!#REF!,'PF_DAILY(Sorted)'!#REF!))</f>
        <v>#REF!</v>
      </c>
      <c r="G130" s="24" t="e">
        <f>TRIM(TRUNC('PF_DAILY(Sorted)'!#REF!,'PF_DAILY(Sorted)'!#REF!))</f>
        <v>#REF!</v>
      </c>
      <c r="H130" s="24" t="e">
        <f>TRIM(TRUNC('PF_DAILY(Sorted)'!#REF!,'PF_DAILY(Sorted)'!#REF!))</f>
        <v>#REF!</v>
      </c>
      <c r="I130" s="24" t="e">
        <f>TRIM(TRUNC('PF_DAILY(Sorted)'!#REF!,'PF_DAILY(Sorted)'!#REF!))</f>
        <v>#REF!</v>
      </c>
      <c r="J130" s="24" t="e">
        <f>TRIM(TRUNC('PF_DAILY(Sorted)'!#REF!,'PF_DAILY(Sorted)'!#REF!))</f>
        <v>#REF!</v>
      </c>
      <c r="K130" s="24" t="e">
        <f>TRIM(TRUNC('PF_DAILY(Sorted)'!#REF!,'PF_DAILY(Sorted)'!#REF!))</f>
        <v>#REF!</v>
      </c>
      <c r="L130" s="24" t="e">
        <f>TRIM(TRUNC('PF_DAILY(Sorted)'!#REF!,'PF_DAILY(Sorted)'!#REF!))</f>
        <v>#REF!</v>
      </c>
      <c r="M130" s="24" t="e">
        <f>TRIM(TRUNC('PF_DAILY(Sorted)'!#REF!,'PF_DAILY(Sorted)'!#REF!))</f>
        <v>#REF!</v>
      </c>
      <c r="N130" s="28" t="e">
        <f>'PF_DAILY(Sorted)'!#REF!</f>
        <v>#REF!</v>
      </c>
    </row>
    <row r="131" spans="1:15" s="8" customFormat="1" ht="55" hidden="1" customHeight="1" x14ac:dyDescent="0.3">
      <c r="B131" s="25">
        <v>126</v>
      </c>
      <c r="C131" s="26" t="e">
        <f>'PF_DAILY(Sorted)'!#REF!</f>
        <v>#REF!</v>
      </c>
      <c r="D131" s="26" t="e">
        <f>'PF_DAILY(Sorted)'!#REF!</f>
        <v>#REF!</v>
      </c>
      <c r="E131" s="27" t="e">
        <f>TRIM(TRUNC('PF_DAILY(Sorted)'!#REF!,'PF_DAILY(Sorted)'!#REF!))</f>
        <v>#REF!</v>
      </c>
      <c r="F131" s="27" t="e">
        <f>TRIM(TRUNC('PF_DAILY(Sorted)'!#REF!,'PF_DAILY(Sorted)'!#REF!))</f>
        <v>#REF!</v>
      </c>
      <c r="G131" s="27" t="e">
        <f>TRIM(TRUNC('PF_DAILY(Sorted)'!#REF!,'PF_DAILY(Sorted)'!#REF!))</f>
        <v>#REF!</v>
      </c>
      <c r="H131" s="27" t="e">
        <f>TRIM(TRUNC('PF_DAILY(Sorted)'!#REF!,'PF_DAILY(Sorted)'!#REF!))</f>
        <v>#REF!</v>
      </c>
      <c r="I131" s="27" t="e">
        <f>TRIM(TRUNC('PF_DAILY(Sorted)'!#REF!,'PF_DAILY(Sorted)'!#REF!))</f>
        <v>#REF!</v>
      </c>
      <c r="J131" s="27" t="e">
        <f>TRIM(TRUNC('PF_DAILY(Sorted)'!#REF!,'PF_DAILY(Sorted)'!#REF!))</f>
        <v>#REF!</v>
      </c>
      <c r="K131" s="27" t="e">
        <f>TRIM(TRUNC('PF_DAILY(Sorted)'!#REF!,'PF_DAILY(Sorted)'!#REF!))</f>
        <v>#REF!</v>
      </c>
      <c r="L131" s="27" t="e">
        <f>TRIM(TRUNC('PF_DAILY(Sorted)'!#REF!,'PF_DAILY(Sorted)'!#REF!))</f>
        <v>#REF!</v>
      </c>
      <c r="M131" s="27" t="e">
        <f>TRIM(TRUNC('PF_DAILY(Sorted)'!#REF!,'PF_DAILY(Sorted)'!#REF!))</f>
        <v>#REF!</v>
      </c>
      <c r="N131" s="29" t="e">
        <f>'PF_DAILY(Sorted)'!#REF!</f>
        <v>#REF!</v>
      </c>
    </row>
    <row r="132" spans="1:15" s="8" customFormat="1" ht="55" hidden="1" customHeight="1" x14ac:dyDescent="0.3">
      <c r="B132" s="22">
        <v>127</v>
      </c>
      <c r="C132" s="23" t="e">
        <f>'PF_DAILY(Sorted)'!#REF!</f>
        <v>#REF!</v>
      </c>
      <c r="D132" s="23" t="e">
        <f>'PF_DAILY(Sorted)'!#REF!</f>
        <v>#REF!</v>
      </c>
      <c r="E132" s="24" t="e">
        <f>TRIM(TRUNC('PF_DAILY(Sorted)'!#REF!,'PF_DAILY(Sorted)'!#REF!))</f>
        <v>#REF!</v>
      </c>
      <c r="F132" s="24" t="e">
        <f>TRIM(TRUNC('PF_DAILY(Sorted)'!#REF!,'PF_DAILY(Sorted)'!#REF!))</f>
        <v>#REF!</v>
      </c>
      <c r="G132" s="24" t="e">
        <f>TRIM(TRUNC('PF_DAILY(Sorted)'!#REF!,'PF_DAILY(Sorted)'!#REF!))</f>
        <v>#REF!</v>
      </c>
      <c r="H132" s="24" t="e">
        <f>TRIM(TRUNC('PF_DAILY(Sorted)'!#REF!,'PF_DAILY(Sorted)'!#REF!))</f>
        <v>#REF!</v>
      </c>
      <c r="I132" s="24" t="e">
        <f>TRIM(TRUNC('PF_DAILY(Sorted)'!#REF!,'PF_DAILY(Sorted)'!#REF!))</f>
        <v>#REF!</v>
      </c>
      <c r="J132" s="24" t="e">
        <f>TRIM(TRUNC('PF_DAILY(Sorted)'!#REF!,'PF_DAILY(Sorted)'!#REF!))</f>
        <v>#REF!</v>
      </c>
      <c r="K132" s="24" t="e">
        <f>TRIM(TRUNC('PF_DAILY(Sorted)'!#REF!,'PF_DAILY(Sorted)'!#REF!))</f>
        <v>#REF!</v>
      </c>
      <c r="L132" s="24" t="e">
        <f>TRIM(TRUNC('PF_DAILY(Sorted)'!#REF!,'PF_DAILY(Sorted)'!#REF!))</f>
        <v>#REF!</v>
      </c>
      <c r="M132" s="24" t="e">
        <f>TRIM(TRUNC('PF_DAILY(Sorted)'!#REF!,'PF_DAILY(Sorted)'!#REF!))</f>
        <v>#REF!</v>
      </c>
      <c r="N132" s="28" t="e">
        <f>'PF_DAILY(Sorted)'!#REF!</f>
        <v>#REF!</v>
      </c>
    </row>
    <row r="133" spans="1:15" s="8" customFormat="1" ht="55" hidden="1" customHeight="1" x14ac:dyDescent="0.3">
      <c r="B133" s="25">
        <v>128</v>
      </c>
      <c r="C133" s="26" t="e">
        <f>'PF_DAILY(Sorted)'!#REF!</f>
        <v>#REF!</v>
      </c>
      <c r="D133" s="26" t="e">
        <f>'PF_DAILY(Sorted)'!#REF!</f>
        <v>#REF!</v>
      </c>
      <c r="E133" s="27" t="e">
        <f>TRIM(TRUNC('PF_DAILY(Sorted)'!#REF!,'PF_DAILY(Sorted)'!#REF!))</f>
        <v>#REF!</v>
      </c>
      <c r="F133" s="27" t="e">
        <f>TRIM(TRUNC('PF_DAILY(Sorted)'!#REF!,'PF_DAILY(Sorted)'!#REF!))</f>
        <v>#REF!</v>
      </c>
      <c r="G133" s="27" t="e">
        <f>TRIM(TRUNC('PF_DAILY(Sorted)'!#REF!,'PF_DAILY(Sorted)'!#REF!))</f>
        <v>#REF!</v>
      </c>
      <c r="H133" s="27" t="e">
        <f>TRIM(TRUNC('PF_DAILY(Sorted)'!#REF!,'PF_DAILY(Sorted)'!#REF!))</f>
        <v>#REF!</v>
      </c>
      <c r="I133" s="27" t="e">
        <f>TRIM(TRUNC('PF_DAILY(Sorted)'!#REF!,'PF_DAILY(Sorted)'!#REF!))</f>
        <v>#REF!</v>
      </c>
      <c r="J133" s="27" t="e">
        <f>TRIM(TRUNC('PF_DAILY(Sorted)'!#REF!,'PF_DAILY(Sorted)'!#REF!))</f>
        <v>#REF!</v>
      </c>
      <c r="K133" s="27" t="e">
        <f>TRIM(TRUNC('PF_DAILY(Sorted)'!#REF!,'PF_DAILY(Sorted)'!#REF!))</f>
        <v>#REF!</v>
      </c>
      <c r="L133" s="27" t="e">
        <f>TRIM(TRUNC('PF_DAILY(Sorted)'!#REF!,'PF_DAILY(Sorted)'!#REF!))</f>
        <v>#REF!</v>
      </c>
      <c r="M133" s="27" t="e">
        <f>TRIM(TRUNC('PF_DAILY(Sorted)'!#REF!,'PF_DAILY(Sorted)'!#REF!))</f>
        <v>#REF!</v>
      </c>
      <c r="N133" s="29" t="e">
        <f>'PF_DAILY(Sorted)'!#REF!</f>
        <v>#REF!</v>
      </c>
    </row>
    <row r="134" spans="1:15" s="8" customFormat="1" ht="55" hidden="1" customHeight="1" x14ac:dyDescent="0.3">
      <c r="B134" s="22">
        <v>129</v>
      </c>
      <c r="C134" s="23" t="e">
        <f>'PF_DAILY(Sorted)'!#REF!</f>
        <v>#REF!</v>
      </c>
      <c r="D134" s="23" t="e">
        <f>'PF_DAILY(Sorted)'!#REF!</f>
        <v>#REF!</v>
      </c>
      <c r="E134" s="24" t="e">
        <f>TRIM(TRUNC('PF_DAILY(Sorted)'!#REF!,'PF_DAILY(Sorted)'!#REF!))</f>
        <v>#REF!</v>
      </c>
      <c r="F134" s="24" t="e">
        <f>TRIM(TRUNC('PF_DAILY(Sorted)'!#REF!,'PF_DAILY(Sorted)'!#REF!))</f>
        <v>#REF!</v>
      </c>
      <c r="G134" s="24" t="e">
        <f>TRIM(TRUNC('PF_DAILY(Sorted)'!#REF!,'PF_DAILY(Sorted)'!#REF!))</f>
        <v>#REF!</v>
      </c>
      <c r="H134" s="24" t="e">
        <f>TRIM(TRUNC('PF_DAILY(Sorted)'!#REF!,'PF_DAILY(Sorted)'!#REF!))</f>
        <v>#REF!</v>
      </c>
      <c r="I134" s="24" t="e">
        <f>TRIM(TRUNC('PF_DAILY(Sorted)'!#REF!,'PF_DAILY(Sorted)'!#REF!))</f>
        <v>#REF!</v>
      </c>
      <c r="J134" s="24" t="e">
        <f>TRIM(TRUNC('PF_DAILY(Sorted)'!#REF!,'PF_DAILY(Sorted)'!#REF!))</f>
        <v>#REF!</v>
      </c>
      <c r="K134" s="24" t="e">
        <f>TRIM(TRUNC('PF_DAILY(Sorted)'!#REF!,'PF_DAILY(Sorted)'!#REF!))</f>
        <v>#REF!</v>
      </c>
      <c r="L134" s="24" t="e">
        <f>TRIM(TRUNC('PF_DAILY(Sorted)'!#REF!,'PF_DAILY(Sorted)'!#REF!))</f>
        <v>#REF!</v>
      </c>
      <c r="M134" s="24" t="e">
        <f>TRIM(TRUNC('PF_DAILY(Sorted)'!#REF!,'PF_DAILY(Sorted)'!#REF!))</f>
        <v>#REF!</v>
      </c>
      <c r="N134" s="28" t="e">
        <f>'PF_DAILY(Sorted)'!#REF!</f>
        <v>#REF!</v>
      </c>
    </row>
    <row r="135" spans="1:15" ht="45" customHeight="1" x14ac:dyDescent="0.3">
      <c r="A135" s="15"/>
      <c r="B135" s="51" t="s">
        <v>71</v>
      </c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15"/>
    </row>
    <row r="136" spans="1:15" ht="41.25" customHeight="1" x14ac:dyDescent="0.3">
      <c r="A136" s="15"/>
      <c r="B136" s="30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</row>
  </sheetData>
  <mergeCells count="9">
    <mergeCell ref="B3:N3"/>
    <mergeCell ref="B135:N135"/>
    <mergeCell ref="B4:B5"/>
    <mergeCell ref="C4:C5"/>
    <mergeCell ref="D4:D5"/>
    <mergeCell ref="K4:K5"/>
    <mergeCell ref="L4:L5"/>
    <mergeCell ref="M4:M5"/>
    <mergeCell ref="N4:N5"/>
  </mergeCells>
  <phoneticPr fontId="26" type="noConversion"/>
  <printOptions horizontalCentered="1" verticalCentered="1"/>
  <pageMargins left="0" right="0" top="0" bottom="0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"/>
  <sheetViews>
    <sheetView workbookViewId="0">
      <selection activeCell="A4" sqref="A4"/>
    </sheetView>
  </sheetViews>
  <sheetFormatPr defaultColWidth="9" defaultRowHeight="26.15" customHeight="1" x14ac:dyDescent="0.3"/>
  <cols>
    <col min="1" max="1" width="12.75" customWidth="1"/>
  </cols>
  <sheetData>
    <row r="1" spans="1:7" ht="26.15" customHeight="1" x14ac:dyDescent="0.3">
      <c r="A1" s="1" t="str">
        <f>CONCATENATE('PF_DAILY(Sorted)'!A23,"-",TEXT('PF_DAILY(Sorted)'!B23,"00"),"-",TEXT('PF_DAILY(Sorted)'!C23,"00")," Quantum Finance Computer Daily Forecast Performance Chart")</f>
        <v>2025-07-10 Quantum Finance Computer Daily Forecast Performance Chart</v>
      </c>
      <c r="B1" s="1"/>
      <c r="C1" s="1"/>
      <c r="D1" s="1"/>
      <c r="E1" s="1"/>
      <c r="F1" s="1"/>
      <c r="G1" s="1"/>
    </row>
    <row r="2" spans="1:7" ht="26.15" customHeight="1" x14ac:dyDescent="0.3">
      <c r="A2" s="2" t="str">
        <f>CONCATENATE('PF_DAILY(Sorted)'!A23,"-",TEXT('PF_DAILY(Sorted)'!B23,"00"),"-",TEXT('PF_DAILY(Sorted)'!C23,"00")," 量子金融电脑预测表现排行榜")</f>
        <v>2025-07-10 量子金融电脑预测表现排行榜</v>
      </c>
      <c r="B2" s="2"/>
      <c r="C2" s="2"/>
      <c r="D2" s="2"/>
      <c r="E2" s="2"/>
      <c r="F2" s="2"/>
      <c r="G2" s="2"/>
    </row>
    <row r="3" spans="1:7" ht="26.15" customHeight="1" x14ac:dyDescent="0.3">
      <c r="A3" s="3" t="str">
        <f>CONCATENATE('PF_DAILY(Sorted)'!A23,"-",TEXT('PF_DAILY(Sorted)'!B23,"00"),"-",TEXT('PF_DAILY(Sorted)'!C23,"00")," TOP3")</f>
        <v>2025-07-10 TOP3</v>
      </c>
      <c r="B3" s="3"/>
      <c r="C3" s="3"/>
      <c r="D3" s="3"/>
      <c r="E3" s="3"/>
      <c r="F3" s="3"/>
      <c r="G3" s="3"/>
    </row>
    <row r="4" spans="1:7" ht="26.15" customHeight="1" x14ac:dyDescent="0.3">
      <c r="A4" s="4" t="str">
        <f>CONCATENATE('PF_DAILY(Sorted)'!A23,"-",TEXT('PF_DAILY(Sorted)'!B23,"00"),"-",TEXT('PF_DAILY(Sorted)'!C23,"00")," ")</f>
        <v xml:space="preserve">2025-07-10 </v>
      </c>
    </row>
    <row r="5" spans="1:7" ht="26.15" customHeight="1" x14ac:dyDescent="0.3">
      <c r="A5" s="48"/>
    </row>
  </sheetData>
  <phoneticPr fontId="2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2</vt:i4>
      </vt:variant>
    </vt:vector>
  </HeadingPairs>
  <TitlesOfParts>
    <vt:vector size="9" baseType="lpstr">
      <vt:lpstr>PF_DAILY(Sorted)</vt:lpstr>
      <vt:lpstr>日统计(CHN)</vt:lpstr>
      <vt:lpstr>日统计(ENG)</vt:lpstr>
      <vt:lpstr>F2_排行榜(ENG)</vt:lpstr>
      <vt:lpstr>F3_Top3</vt:lpstr>
      <vt:lpstr>F4_排行榜(CHN)</vt:lpstr>
      <vt:lpstr>FILENAMES</vt:lpstr>
      <vt:lpstr>'F2_排行榜(ENG)'!Print_Area</vt:lpstr>
      <vt:lpstr>'F4_排行榜(CHN)'!Print_Area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Raymond</dc:creator>
  <cp:lastModifiedBy>Lee Raymond</cp:lastModifiedBy>
  <dcterms:created xsi:type="dcterms:W3CDTF">2017-11-30T10:38:00Z</dcterms:created>
  <dcterms:modified xsi:type="dcterms:W3CDTF">2025-07-10T23:17:42Z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5331AD5C40B7406396EFD24CD8F6E64A</vt:lpwstr>
  </property>
</Properties>
</file>